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5" yWindow="45" windowWidth="13020" windowHeight="8655" firstSheet="0" activeTab="1"/>
  </bookViews>
  <sheets>
    <sheet name="Optimum" sheetId="1" r:id="rId1"/>
    <sheet name="EAD" sheetId="2" r:id="rId2"/>
    <sheet name="MOD" sheetId="3" r:id="rId3"/>
    <sheet name="ppO2" sheetId="4" r:id="rId4"/>
    <sheet name="CNS" sheetId="5" r:id="rId5"/>
    <sheet name="UPTD" sheetId="6" r:id="rId6"/>
    <sheet name="CNS SI" sheetId="7" r:id="rId7"/>
    <sheet name="MIX" sheetId="8" r:id="rId8"/>
    <sheet name="TOP1" sheetId="9" r:id="rId9"/>
    <sheet name="TOP2" sheetId="10" r:id="rId10"/>
    <sheet name="PLAN" sheetId="11" r:id="rId11"/>
    <sheet name="Sheet2" sheetId="12" r:id="rId12"/>
  </sheets>
  <definedNames/>
  <calcPr fullCalcOnLoad="1"/>
</workbook>
</file>

<file path=xl/sharedStrings.xml><?xml version="1.0" encoding="utf-8"?>
<sst xmlns="http://schemas.openxmlformats.org/spreadsheetml/2006/main" count="147" uniqueCount="103">
  <si>
    <t>Target
Depth</t>
  </si>
  <si>
    <t>Optimum
Mix</t>
  </si>
  <si>
    <t>EAD</t>
  </si>
  <si>
    <t>ppO2 at
Target</t>
  </si>
  <si>
    <t xml:space="preserve"> </t>
  </si>
  <si>
    <t>DEPTH</t>
  </si>
  <si>
    <t>PERCENTAGE OXYGEN IN MIX</t>
  </si>
  <si>
    <t>-</t>
  </si>
  <si>
    <t>N/A</t>
  </si>
  <si>
    <t>MAXIMUM OPERATING DEPTH (MSW)</t>
  </si>
  <si>
    <t>PO2</t>
  </si>
  <si>
    <t>OXYGEN EXPOSURE LIMITS</t>
  </si>
  <si>
    <t>REPEX Max Daily OTU Table</t>
  </si>
  <si>
    <t>Single</t>
  </si>
  <si>
    <t>24 Hours</t>
  </si>
  <si>
    <t>Exceptional</t>
  </si>
  <si>
    <t>Day</t>
  </si>
  <si>
    <t>Daily</t>
  </si>
  <si>
    <t>Period Total</t>
  </si>
  <si>
    <t>14+</t>
  </si>
  <si>
    <t>CNS%</t>
  </si>
  <si>
    <t>MINUTES</t>
  </si>
  <si>
    <t>ppO2</t>
  </si>
  <si>
    <t>min-1</t>
  </si>
  <si>
    <t>Minutes / Hours Surface Interval</t>
  </si>
  <si>
    <t>CNS</t>
  </si>
  <si>
    <t>Start</t>
  </si>
  <si>
    <t>Percent</t>
  </si>
  <si>
    <t>FINAL</t>
  </si>
  <si>
    <t>AMOUNT OF OXYGEN TO ADD</t>
  </si>
  <si>
    <t>BAR</t>
  </si>
  <si>
    <t>Using the Top-up tables</t>
  </si>
  <si>
    <t>Record current pressure and mix</t>
  </si>
  <si>
    <t>Enter table using mix/pressure</t>
  </si>
  <si>
    <t>above and write down number (A)</t>
  </si>
  <si>
    <t xml:space="preserve">Decide on new mix required, </t>
  </si>
  <si>
    <t>and new pressure required.</t>
  </si>
  <si>
    <t>Enter table using new mix/pressure,</t>
  </si>
  <si>
    <t>and write down number (B)</t>
  </si>
  <si>
    <t>Subtract (A) from (B) giving (C)</t>
  </si>
  <si>
    <t>If (C) is positive, then</t>
  </si>
  <si>
    <t>Fill with (C) bar oxygen</t>
  </si>
  <si>
    <t>Top up with air</t>
  </si>
  <si>
    <t>Finish</t>
  </si>
  <si>
    <t>If (C) is negative, then</t>
  </si>
  <si>
    <t>Go to the square where you found (A)</t>
  </si>
  <si>
    <t>Move up the column until you find a</t>
  </si>
  <si>
    <t>number less than or equal to (B)</t>
  </si>
  <si>
    <t xml:space="preserve">If you find a number, </t>
  </si>
  <si>
    <t>Record the pressure on the left</t>
  </si>
  <si>
    <t>Vent the cylinder to that pressure</t>
  </si>
  <si>
    <t>Go back to Instruction No 1</t>
  </si>
  <si>
    <t xml:space="preserve">If you don't find a number, </t>
  </si>
  <si>
    <t>Drain the cylinder completely</t>
  </si>
  <si>
    <t>Use the EAN mix tables instead</t>
  </si>
  <si>
    <t xml:space="preserve">Date </t>
  </si>
  <si>
    <t xml:space="preserve">Maximum Planned Depth </t>
  </si>
  <si>
    <t xml:space="preserve">m </t>
  </si>
  <si>
    <t xml:space="preserve">Time </t>
  </si>
  <si>
    <t xml:space="preserve">Optimum Mix </t>
  </si>
  <si>
    <t xml:space="preserve">% </t>
  </si>
  <si>
    <t xml:space="preserve">Location </t>
  </si>
  <si>
    <t xml:space="preserve">EAD </t>
  </si>
  <si>
    <t xml:space="preserve">Day </t>
  </si>
  <si>
    <t xml:space="preserve">Start CNS% </t>
  </si>
  <si>
    <t xml:space="preserve">Dive </t>
  </si>
  <si>
    <t xml:space="preserve">Start OTU's </t>
  </si>
  <si>
    <t xml:space="preserve">RMV </t>
  </si>
  <si>
    <t xml:space="preserve">RNT </t>
  </si>
  <si>
    <t>Depth</t>
  </si>
  <si>
    <t>Time</t>
  </si>
  <si>
    <t>From</t>
  </si>
  <si>
    <t>To</t>
  </si>
  <si>
    <t>Mix</t>
  </si>
  <si>
    <t>pO2</t>
  </si>
  <si>
    <t>OTUs</t>
  </si>
  <si>
    <t>Gas</t>
  </si>
  <si>
    <t>Bottom</t>
  </si>
  <si>
    <t>Decompression</t>
  </si>
  <si>
    <t>Decompression bailout</t>
  </si>
  <si>
    <t>Plan</t>
  </si>
  <si>
    <t>Cylinder</t>
  </si>
  <si>
    <t>Deco</t>
  </si>
  <si>
    <t>Bailout</t>
  </si>
  <si>
    <t>x 1.5</t>
  </si>
  <si>
    <t>Bar</t>
  </si>
  <si>
    <t xml:space="preserve">Bottom mix </t>
  </si>
  <si>
    <t>L</t>
  </si>
  <si>
    <t xml:space="preserve">Deco mix </t>
  </si>
  <si>
    <t>Actual</t>
  </si>
  <si>
    <t>In</t>
  </si>
  <si>
    <t>Out</t>
  </si>
  <si>
    <t>Used</t>
  </si>
  <si>
    <t>RMV</t>
  </si>
  <si>
    <t>Optimum (1.4 ppO2)</t>
  </si>
  <si>
    <t>Standard
Mix</t>
  </si>
  <si>
    <t>No-Stop
Dive Time</t>
  </si>
  <si>
    <t>Max
Exposure</t>
  </si>
  <si>
    <t>Standard Mix</t>
  </si>
  <si>
    <t>Custom Mix</t>
  </si>
  <si>
    <t>No-stop dives times for custom mix based on 21% Table at EAD</t>
  </si>
  <si>
    <t>Air</t>
  </si>
  <si>
    <t xml:space="preserve">Use whole 2-hour intervals (i.e. ONLY the green columns). Round time up to the next column 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</si>
</sst>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h:mm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Arial"/>
      <family val="2"/>
    </font>
    <font>
      <b/>
      <sz val="9"/>
      <name val="Arial"/>
      <family val="0"/>
    </font>
    <font>
      <sz val="9"/>
      <color indexed="16"/>
      <name val="Arial"/>
      <family val="2"/>
    </font>
    <font>
      <b/>
      <sz val="9"/>
      <color indexed="9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</fills>
  <borders count="4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9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 quotePrefix="1">
      <alignment horizontal="center"/>
    </xf>
    <xf numFmtId="9" fontId="5" fillId="0" borderId="2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Continuous"/>
    </xf>
    <xf numFmtId="0" fontId="5" fillId="0" borderId="5" xfId="0" applyFont="1" applyBorder="1" applyAlignment="1">
      <alignment horizontal="centerContinuous"/>
    </xf>
    <xf numFmtId="0" fontId="5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2" fontId="4" fillId="0" borderId="7" xfId="0" applyNumberFormat="1" applyFont="1" applyBorder="1" applyAlignment="1">
      <alignment horizontal="center"/>
    </xf>
    <xf numFmtId="2" fontId="4" fillId="2" borderId="1" xfId="0" applyNumberFormat="1" applyFont="1" applyFill="1" applyBorder="1" applyAlignment="1">
      <alignment horizontal="center"/>
    </xf>
    <xf numFmtId="2" fontId="4" fillId="0" borderId="14" xfId="0" applyNumberFormat="1" applyFont="1" applyBorder="1" applyAlignment="1">
      <alignment horizontal="center"/>
    </xf>
    <xf numFmtId="2" fontId="4" fillId="0" borderId="17" xfId="0" applyNumberFormat="1" applyFont="1" applyBorder="1" applyAlignment="1">
      <alignment horizontal="center"/>
    </xf>
    <xf numFmtId="2" fontId="4" fillId="0" borderId="12" xfId="0" applyNumberFormat="1" applyFont="1" applyBorder="1" applyAlignment="1">
      <alignment horizontal="center"/>
    </xf>
    <xf numFmtId="2" fontId="4" fillId="0" borderId="13" xfId="0" applyNumberFormat="1" applyFont="1" applyBorder="1" applyAlignment="1">
      <alignment horizontal="center"/>
    </xf>
    <xf numFmtId="2" fontId="4" fillId="0" borderId="15" xfId="0" applyNumberFormat="1" applyFont="1" applyBorder="1" applyAlignment="1">
      <alignment horizontal="center"/>
    </xf>
    <xf numFmtId="2" fontId="4" fillId="0" borderId="16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2" fontId="4" fillId="0" borderId="8" xfId="0" applyNumberFormat="1" applyFont="1" applyBorder="1" applyAlignment="1">
      <alignment horizontal="center"/>
    </xf>
    <xf numFmtId="2" fontId="4" fillId="0" borderId="11" xfId="0" applyNumberFormat="1" applyFont="1" applyBorder="1" applyAlignment="1">
      <alignment horizontal="center"/>
    </xf>
    <xf numFmtId="2" fontId="4" fillId="0" borderId="9" xfId="0" applyNumberFormat="1" applyFont="1" applyBorder="1" applyAlignment="1">
      <alignment horizontal="center"/>
    </xf>
    <xf numFmtId="1" fontId="5" fillId="0" borderId="2" xfId="0" applyNumberFormat="1" applyFont="1" applyBorder="1" applyAlignment="1">
      <alignment horizontal="center"/>
    </xf>
    <xf numFmtId="2" fontId="4" fillId="4" borderId="1" xfId="0" applyNumberFormat="1" applyFont="1" applyFill="1" applyBorder="1" applyAlignment="1">
      <alignment horizontal="center"/>
    </xf>
    <xf numFmtId="9" fontId="5" fillId="0" borderId="2" xfId="0" applyNumberFormat="1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Alignment="1">
      <alignment horizontal="center"/>
    </xf>
    <xf numFmtId="2" fontId="5" fillId="0" borderId="2" xfId="0" applyNumberFormat="1" applyFont="1" applyBorder="1" applyAlignment="1">
      <alignment horizontal="center" wrapText="1"/>
    </xf>
    <xf numFmtId="2" fontId="0" fillId="0" borderId="1" xfId="0" applyNumberFormat="1" applyBorder="1" applyAlignment="1">
      <alignment horizontal="center"/>
    </xf>
    <xf numFmtId="2" fontId="0" fillId="0" borderId="0" xfId="0" applyNumberFormat="1" applyAlignment="1">
      <alignment horizontal="center"/>
    </xf>
    <xf numFmtId="2" fontId="4" fillId="0" borderId="0" xfId="0" applyNumberFormat="1" applyFont="1" applyAlignment="1">
      <alignment horizontal="center"/>
    </xf>
    <xf numFmtId="1" fontId="0" fillId="0" borderId="1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1" fontId="4" fillId="0" borderId="0" xfId="0" applyNumberFormat="1" applyFont="1" applyAlignment="1">
      <alignment horizontal="center"/>
    </xf>
    <xf numFmtId="0" fontId="0" fillId="5" borderId="1" xfId="0" applyFill="1" applyBorder="1" applyAlignment="1">
      <alignment horizontal="center"/>
    </xf>
    <xf numFmtId="1" fontId="0" fillId="5" borderId="1" xfId="0" applyNumberFormat="1" applyFill="1" applyBorder="1" applyAlignment="1">
      <alignment horizontal="center"/>
    </xf>
    <xf numFmtId="2" fontId="0" fillId="5" borderId="1" xfId="0" applyNumberFormat="1" applyFill="1" applyBorder="1" applyAlignment="1">
      <alignment horizontal="center"/>
    </xf>
    <xf numFmtId="0" fontId="0" fillId="5" borderId="7" xfId="0" applyFill="1" applyBorder="1" applyAlignment="1">
      <alignment horizontal="center"/>
    </xf>
    <xf numFmtId="0" fontId="0" fillId="5" borderId="8" xfId="0" applyFill="1" applyBorder="1" applyAlignment="1">
      <alignment horizontal="center"/>
    </xf>
    <xf numFmtId="2" fontId="0" fillId="5" borderId="8" xfId="0" applyNumberFormat="1" applyFill="1" applyBorder="1" applyAlignment="1">
      <alignment horizontal="center"/>
    </xf>
    <xf numFmtId="0" fontId="0" fillId="5" borderId="9" xfId="0" applyFill="1" applyBorder="1" applyAlignment="1">
      <alignment horizontal="center"/>
    </xf>
    <xf numFmtId="2" fontId="5" fillId="0" borderId="0" xfId="0" applyNumberFormat="1" applyFont="1" applyAlignment="1">
      <alignment horizontal="center"/>
    </xf>
    <xf numFmtId="2" fontId="4" fillId="0" borderId="1" xfId="0" applyNumberFormat="1" applyFont="1" applyFill="1" applyBorder="1" applyAlignment="1">
      <alignment horizontal="center"/>
    </xf>
    <xf numFmtId="2" fontId="4" fillId="0" borderId="8" xfId="0" applyNumberFormat="1" applyFont="1" applyFill="1" applyBorder="1" applyAlignment="1">
      <alignment horizontal="center"/>
    </xf>
    <xf numFmtId="2" fontId="6" fillId="0" borderId="1" xfId="0" applyNumberFormat="1" applyFont="1" applyFill="1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2" fontId="5" fillId="0" borderId="18" xfId="0" applyNumberFormat="1" applyFont="1" applyBorder="1" applyAlignment="1">
      <alignment horizontal="center"/>
    </xf>
    <xf numFmtId="2" fontId="5" fillId="0" borderId="19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2" fontId="6" fillId="2" borderId="1" xfId="0" applyNumberFormat="1" applyFont="1" applyFill="1" applyBorder="1" applyAlignment="1">
      <alignment horizontal="center"/>
    </xf>
    <xf numFmtId="2" fontId="4" fillId="4" borderId="8" xfId="0" applyNumberFormat="1" applyFont="1" applyFill="1" applyBorder="1" applyAlignment="1">
      <alignment horizontal="center"/>
    </xf>
    <xf numFmtId="2" fontId="6" fillId="4" borderId="1" xfId="0" applyNumberFormat="1" applyFont="1" applyFill="1" applyBorder="1" applyAlignment="1">
      <alignment horizontal="center"/>
    </xf>
    <xf numFmtId="2" fontId="4" fillId="4" borderId="7" xfId="0" applyNumberFormat="1" applyFont="1" applyFill="1" applyBorder="1" applyAlignment="1">
      <alignment horizontal="center"/>
    </xf>
    <xf numFmtId="2" fontId="6" fillId="4" borderId="7" xfId="0" applyNumberFormat="1" applyFont="1" applyFill="1" applyBorder="1" applyAlignment="1">
      <alignment horizontal="center"/>
    </xf>
    <xf numFmtId="2" fontId="4" fillId="4" borderId="9" xfId="0" applyNumberFormat="1" applyFont="1" applyFill="1" applyBorder="1" applyAlignment="1">
      <alignment horizontal="center"/>
    </xf>
    <xf numFmtId="1" fontId="4" fillId="0" borderId="1" xfId="0" applyNumberFormat="1" applyFont="1" applyFill="1" applyBorder="1" applyAlignment="1">
      <alignment horizontal="center"/>
    </xf>
    <xf numFmtId="1" fontId="4" fillId="4" borderId="7" xfId="0" applyNumberFormat="1" applyFont="1" applyFill="1" applyBorder="1" applyAlignment="1">
      <alignment horizontal="center"/>
    </xf>
    <xf numFmtId="1" fontId="4" fillId="2" borderId="1" xfId="0" applyNumberFormat="1" applyFont="1" applyFill="1" applyBorder="1" applyAlignment="1">
      <alignment horizontal="center"/>
    </xf>
    <xf numFmtId="1" fontId="4" fillId="0" borderId="8" xfId="0" applyNumberFormat="1" applyFont="1" applyFill="1" applyBorder="1" applyAlignment="1">
      <alignment horizontal="center"/>
    </xf>
    <xf numFmtId="1" fontId="4" fillId="4" borderId="9" xfId="0" applyNumberFormat="1" applyFont="1" applyFill="1" applyBorder="1" applyAlignment="1">
      <alignment horizontal="center"/>
    </xf>
    <xf numFmtId="164" fontId="4" fillId="4" borderId="1" xfId="0" applyNumberFormat="1" applyFont="1" applyFill="1" applyBorder="1" applyAlignment="1">
      <alignment horizontal="center"/>
    </xf>
    <xf numFmtId="164" fontId="4" fillId="0" borderId="1" xfId="0" applyNumberFormat="1" applyFont="1" applyFill="1" applyBorder="1" applyAlignment="1">
      <alignment horizontal="center"/>
    </xf>
    <xf numFmtId="164" fontId="4" fillId="2" borderId="1" xfId="0" applyNumberFormat="1" applyFont="1" applyFill="1" applyBorder="1" applyAlignment="1">
      <alignment horizontal="center"/>
    </xf>
    <xf numFmtId="164" fontId="4" fillId="0" borderId="8" xfId="0" applyNumberFormat="1" applyFont="1" applyFill="1" applyBorder="1" applyAlignment="1">
      <alignment horizontal="center"/>
    </xf>
    <xf numFmtId="164" fontId="4" fillId="4" borderId="8" xfId="0" applyNumberFormat="1" applyFont="1" applyFill="1" applyBorder="1" applyAlignment="1">
      <alignment horizontal="center"/>
    </xf>
    <xf numFmtId="164" fontId="4" fillId="4" borderId="7" xfId="0" applyNumberFormat="1" applyFont="1" applyFill="1" applyBorder="1" applyAlignment="1">
      <alignment horizontal="center"/>
    </xf>
    <xf numFmtId="1" fontId="5" fillId="0" borderId="0" xfId="0" applyNumberFormat="1" applyFont="1" applyAlignment="1">
      <alignment horizontal="center"/>
    </xf>
    <xf numFmtId="165" fontId="5" fillId="0" borderId="2" xfId="0" applyNumberFormat="1" applyFont="1" applyBorder="1" applyAlignment="1">
      <alignment horizontal="center"/>
    </xf>
    <xf numFmtId="164" fontId="4" fillId="4" borderId="9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Continuous"/>
    </xf>
    <xf numFmtId="0" fontId="7" fillId="0" borderId="0" xfId="0" applyFont="1" applyBorder="1" applyAlignment="1">
      <alignment horizontal="centerContinuous"/>
    </xf>
    <xf numFmtId="1" fontId="5" fillId="0" borderId="20" xfId="0" applyNumberFormat="1" applyFont="1" applyBorder="1" applyAlignment="1">
      <alignment horizontal="center"/>
    </xf>
    <xf numFmtId="1" fontId="5" fillId="0" borderId="21" xfId="0" applyNumberFormat="1" applyFont="1" applyBorder="1" applyAlignment="1">
      <alignment horizontal="center"/>
    </xf>
    <xf numFmtId="1" fontId="5" fillId="0" borderId="22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164" fontId="4" fillId="3" borderId="1" xfId="0" applyNumberFormat="1" applyFont="1" applyFill="1" applyBorder="1" applyAlignment="1">
      <alignment horizontal="center"/>
    </xf>
    <xf numFmtId="164" fontId="4" fillId="3" borderId="7" xfId="0" applyNumberFormat="1" applyFont="1" applyFill="1" applyBorder="1" applyAlignment="1">
      <alignment horizontal="center"/>
    </xf>
    <xf numFmtId="164" fontId="4" fillId="0" borderId="8" xfId="0" applyNumberFormat="1" applyFont="1" applyBorder="1" applyAlignment="1">
      <alignment horizontal="center"/>
    </xf>
    <xf numFmtId="164" fontId="4" fillId="3" borderId="8" xfId="0" applyNumberFormat="1" applyFont="1" applyFill="1" applyBorder="1" applyAlignment="1">
      <alignment horizontal="center"/>
    </xf>
    <xf numFmtId="164" fontId="4" fillId="0" borderId="11" xfId="0" applyNumberFormat="1" applyFont="1" applyBorder="1" applyAlignment="1">
      <alignment horizontal="center"/>
    </xf>
    <xf numFmtId="164" fontId="4" fillId="3" borderId="9" xfId="0" applyNumberFormat="1" applyFont="1" applyFill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1" fontId="4" fillId="3" borderId="1" xfId="0" applyNumberFormat="1" applyFont="1" applyFill="1" applyBorder="1" applyAlignment="1">
      <alignment horizontal="center"/>
    </xf>
    <xf numFmtId="1" fontId="4" fillId="3" borderId="7" xfId="0" applyNumberFormat="1" applyFont="1" applyFill="1" applyBorder="1" applyAlignment="1">
      <alignment horizontal="center"/>
    </xf>
    <xf numFmtId="1" fontId="4" fillId="0" borderId="8" xfId="0" applyNumberFormat="1" applyFont="1" applyBorder="1" applyAlignment="1">
      <alignment horizontal="center"/>
    </xf>
    <xf numFmtId="1" fontId="4" fillId="3" borderId="8" xfId="0" applyNumberFormat="1" applyFont="1" applyFill="1" applyBorder="1" applyAlignment="1">
      <alignment horizontal="center"/>
    </xf>
    <xf numFmtId="1" fontId="4" fillId="3" borderId="9" xfId="0" applyNumberFormat="1" applyFont="1" applyFill="1" applyBorder="1" applyAlignment="1">
      <alignment horizontal="center"/>
    </xf>
    <xf numFmtId="1" fontId="4" fillId="0" borderId="7" xfId="0" applyNumberFormat="1" applyFont="1" applyFill="1" applyBorder="1" applyAlignment="1">
      <alignment horizontal="center"/>
    </xf>
    <xf numFmtId="1" fontId="4" fillId="0" borderId="9" xfId="0" applyNumberFormat="1" applyFont="1" applyFill="1" applyBorder="1" applyAlignment="1">
      <alignment horizontal="center"/>
    </xf>
    <xf numFmtId="1" fontId="4" fillId="2" borderId="7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2" fontId="5" fillId="0" borderId="6" xfId="0" applyNumberFormat="1" applyFont="1" applyBorder="1" applyAlignment="1">
      <alignment horizontal="center"/>
    </xf>
    <xf numFmtId="164" fontId="4" fillId="6" borderId="1" xfId="0" applyNumberFormat="1" applyFont="1" applyFill="1" applyBorder="1" applyAlignment="1">
      <alignment horizontal="center"/>
    </xf>
    <xf numFmtId="164" fontId="4" fillId="6" borderId="8" xfId="0" applyNumberFormat="1" applyFont="1" applyFill="1" applyBorder="1" applyAlignment="1">
      <alignment horizontal="center"/>
    </xf>
    <xf numFmtId="164" fontId="4" fillId="6" borderId="11" xfId="0" applyNumberFormat="1" applyFont="1" applyFill="1" applyBorder="1" applyAlignment="1">
      <alignment horizontal="center"/>
    </xf>
    <xf numFmtId="9" fontId="5" fillId="0" borderId="0" xfId="0" applyNumberFormat="1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0" fontId="0" fillId="0" borderId="0" xfId="0" applyAlignment="1">
      <alignment horizontal="centerContinuous"/>
    </xf>
    <xf numFmtId="9" fontId="5" fillId="0" borderId="23" xfId="0" applyNumberFormat="1" applyFont="1" applyBorder="1" applyAlignment="1">
      <alignment horizontal="centerContinuous"/>
    </xf>
    <xf numFmtId="9" fontId="5" fillId="0" borderId="24" xfId="0" applyNumberFormat="1" applyFont="1" applyBorder="1" applyAlignment="1">
      <alignment horizontal="centerContinuous"/>
    </xf>
    <xf numFmtId="9" fontId="5" fillId="0" borderId="25" xfId="0" applyNumberFormat="1" applyFont="1" applyBorder="1" applyAlignment="1">
      <alignment horizontal="centerContinuous"/>
    </xf>
    <xf numFmtId="0" fontId="5" fillId="0" borderId="0" xfId="0" applyFont="1" applyBorder="1" applyAlignment="1">
      <alignment/>
    </xf>
    <xf numFmtId="1" fontId="5" fillId="0" borderId="6" xfId="0" applyNumberFormat="1" applyFont="1" applyBorder="1" applyAlignment="1">
      <alignment horizontal="center"/>
    </xf>
    <xf numFmtId="1" fontId="5" fillId="0" borderId="2" xfId="0" applyNumberFormat="1" applyFont="1" applyBorder="1" applyAlignment="1" quotePrefix="1">
      <alignment horizontal="center"/>
    </xf>
    <xf numFmtId="9" fontId="5" fillId="0" borderId="0" xfId="0" applyNumberFormat="1" applyFont="1" applyBorder="1" applyAlignment="1">
      <alignment horizontal="centerContinuous"/>
    </xf>
    <xf numFmtId="1" fontId="4" fillId="0" borderId="3" xfId="0" applyNumberFormat="1" applyFont="1" applyBorder="1" applyAlignment="1">
      <alignment horizontal="center"/>
    </xf>
    <xf numFmtId="1" fontId="4" fillId="0" borderId="4" xfId="0" applyNumberFormat="1" applyFont="1" applyBorder="1" applyAlignment="1">
      <alignment horizontal="center"/>
    </xf>
    <xf numFmtId="1" fontId="4" fillId="0" borderId="5" xfId="0" applyNumberFormat="1" applyFont="1" applyBorder="1" applyAlignment="1">
      <alignment horizontal="center"/>
    </xf>
    <xf numFmtId="1" fontId="4" fillId="0" borderId="6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1" fontId="4" fillId="0" borderId="26" xfId="0" applyNumberFormat="1" applyFont="1" applyBorder="1" applyAlignment="1">
      <alignment horizontal="center"/>
    </xf>
    <xf numFmtId="1" fontId="4" fillId="0" borderId="6" xfId="0" applyNumberFormat="1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1" fontId="4" fillId="0" borderId="26" xfId="0" applyNumberFormat="1" applyFont="1" applyFill="1" applyBorder="1" applyAlignment="1">
      <alignment horizontal="center"/>
    </xf>
    <xf numFmtId="1" fontId="4" fillId="0" borderId="18" xfId="0" applyNumberFormat="1" applyFont="1" applyFill="1" applyBorder="1" applyAlignment="1">
      <alignment horizontal="center"/>
    </xf>
    <xf numFmtId="1" fontId="4" fillId="0" borderId="27" xfId="0" applyNumberFormat="1" applyFont="1" applyFill="1" applyBorder="1" applyAlignment="1">
      <alignment horizontal="center"/>
    </xf>
    <xf numFmtId="1" fontId="4" fillId="0" borderId="19" xfId="0" applyNumberFormat="1" applyFont="1" applyFill="1" applyBorder="1" applyAlignment="1">
      <alignment horizontal="center"/>
    </xf>
    <xf numFmtId="1" fontId="4" fillId="0" borderId="6" xfId="0" applyNumberFormat="1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Continuous"/>
    </xf>
    <xf numFmtId="1" fontId="4" fillId="0" borderId="26" xfId="0" applyNumberFormat="1" applyFont="1" applyBorder="1" applyAlignment="1">
      <alignment horizontal="centerContinuous"/>
    </xf>
    <xf numFmtId="1" fontId="4" fillId="0" borderId="6" xfId="0" applyNumberFormat="1" applyFont="1" applyFill="1" applyBorder="1" applyAlignment="1">
      <alignment horizontal="centerContinuous"/>
    </xf>
    <xf numFmtId="1" fontId="4" fillId="0" borderId="0" xfId="0" applyNumberFormat="1" applyFont="1" applyFill="1" applyBorder="1" applyAlignment="1">
      <alignment horizontal="centerContinuous"/>
    </xf>
    <xf numFmtId="1" fontId="4" fillId="0" borderId="26" xfId="0" applyNumberFormat="1" applyFont="1" applyFill="1" applyBorder="1" applyAlignment="1">
      <alignment horizontal="centerContinuous"/>
    </xf>
    <xf numFmtId="0" fontId="0" fillId="0" borderId="23" xfId="0" applyBorder="1" applyAlignment="1">
      <alignment/>
    </xf>
    <xf numFmtId="0" fontId="0" fillId="0" borderId="25" xfId="0" applyBorder="1" applyAlignment="1">
      <alignment/>
    </xf>
    <xf numFmtId="0" fontId="0" fillId="0" borderId="24" xfId="0" applyBorder="1" applyAlignment="1">
      <alignment/>
    </xf>
    <xf numFmtId="0" fontId="0" fillId="0" borderId="2" xfId="0" applyBorder="1" applyAlignment="1">
      <alignment/>
    </xf>
    <xf numFmtId="0" fontId="0" fillId="0" borderId="1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7" xfId="0" applyBorder="1" applyAlignment="1">
      <alignment/>
    </xf>
    <xf numFmtId="0" fontId="0" fillId="0" borderId="31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0" xfId="0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24" xfId="0" applyBorder="1" applyAlignment="1">
      <alignment horizontal="centerContinuous"/>
    </xf>
    <xf numFmtId="0" fontId="0" fillId="0" borderId="25" xfId="0" applyBorder="1" applyAlignment="1">
      <alignment horizontal="centerContinuous"/>
    </xf>
    <xf numFmtId="0" fontId="1" fillId="0" borderId="35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24" xfId="0" applyFont="1" applyBorder="1" applyAlignment="1">
      <alignment horizontal="centerContinuous"/>
    </xf>
    <xf numFmtId="0" fontId="1" fillId="0" borderId="23" xfId="0" applyFont="1" applyBorder="1" applyAlignment="1">
      <alignment horizontal="centerContinuous"/>
    </xf>
    <xf numFmtId="0" fontId="1" fillId="0" borderId="0" xfId="0" applyFont="1" applyAlignment="1">
      <alignment horizontal="right"/>
    </xf>
    <xf numFmtId="0" fontId="1" fillId="0" borderId="2" xfId="0" applyFont="1" applyBorder="1" applyAlignment="1">
      <alignment horizontal="right"/>
    </xf>
    <xf numFmtId="0" fontId="1" fillId="0" borderId="0" xfId="0" applyFont="1" applyAlignment="1">
      <alignment/>
    </xf>
    <xf numFmtId="0" fontId="1" fillId="0" borderId="38" xfId="0" applyFont="1" applyBorder="1" applyAlignment="1">
      <alignment horizontal="right"/>
    </xf>
    <xf numFmtId="0" fontId="1" fillId="0" borderId="31" xfId="0" applyFont="1" applyBorder="1" applyAlignment="1">
      <alignment horizontal="right"/>
    </xf>
    <xf numFmtId="0" fontId="1" fillId="0" borderId="28" xfId="0" applyFont="1" applyBorder="1" applyAlignment="1">
      <alignment/>
    </xf>
    <xf numFmtId="0" fontId="1" fillId="0" borderId="28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8" xfId="0" applyFont="1" applyBorder="1" applyAlignment="1">
      <alignment/>
    </xf>
    <xf numFmtId="0" fontId="1" fillId="0" borderId="0" xfId="0" applyFont="1" applyAlignment="1">
      <alignment horizontal="center"/>
    </xf>
    <xf numFmtId="1" fontId="4" fillId="2" borderId="6" xfId="0" applyNumberFormat="1" applyFont="1" applyFill="1" applyBorder="1" applyAlignment="1">
      <alignment horizontal="center"/>
    </xf>
    <xf numFmtId="1" fontId="4" fillId="2" borderId="0" xfId="0" applyNumberFormat="1" applyFont="1" applyFill="1" applyBorder="1" applyAlignment="1">
      <alignment horizontal="center"/>
    </xf>
    <xf numFmtId="1" fontId="4" fillId="2" borderId="26" xfId="0" applyNumberFormat="1" applyFont="1" applyFill="1" applyBorder="1" applyAlignment="1">
      <alignment horizontal="center"/>
    </xf>
    <xf numFmtId="1" fontId="4" fillId="6" borderId="6" xfId="0" applyNumberFormat="1" applyFont="1" applyFill="1" applyBorder="1" applyAlignment="1">
      <alignment horizontal="center"/>
    </xf>
    <xf numFmtId="1" fontId="4" fillId="6" borderId="0" xfId="0" applyNumberFormat="1" applyFont="1" applyFill="1" applyBorder="1" applyAlignment="1">
      <alignment horizontal="center"/>
    </xf>
    <xf numFmtId="1" fontId="4" fillId="6" borderId="26" xfId="0" applyNumberFormat="1" applyFont="1" applyFill="1" applyBorder="1" applyAlignment="1">
      <alignment horizontal="center"/>
    </xf>
    <xf numFmtId="1" fontId="4" fillId="6" borderId="18" xfId="0" applyNumberFormat="1" applyFont="1" applyFill="1" applyBorder="1" applyAlignment="1">
      <alignment horizontal="center"/>
    </xf>
    <xf numFmtId="1" fontId="4" fillId="6" borderId="27" xfId="0" applyNumberFormat="1" applyFont="1" applyFill="1" applyBorder="1" applyAlignment="1">
      <alignment horizontal="center"/>
    </xf>
    <xf numFmtId="1" fontId="4" fillId="6" borderId="19" xfId="0" applyNumberFormat="1" applyFont="1" applyFill="1" applyBorder="1" applyAlignment="1">
      <alignment horizontal="center"/>
    </xf>
    <xf numFmtId="1" fontId="5" fillId="0" borderId="2" xfId="0" applyNumberFormat="1" applyFont="1" applyBorder="1" applyAlignment="1">
      <alignment horizontal="center" wrapText="1"/>
    </xf>
    <xf numFmtId="1" fontId="0" fillId="0" borderId="0" xfId="0" applyNumberFormat="1" applyAlignment="1">
      <alignment/>
    </xf>
    <xf numFmtId="1" fontId="0" fillId="0" borderId="39" xfId="0" applyNumberFormat="1" applyFont="1" applyBorder="1" applyAlignment="1">
      <alignment horizontal="center"/>
    </xf>
    <xf numFmtId="1" fontId="0" fillId="5" borderId="39" xfId="0" applyNumberFormat="1" applyFont="1" applyFill="1" applyBorder="1" applyAlignment="1">
      <alignment horizontal="center"/>
    </xf>
    <xf numFmtId="1" fontId="0" fillId="5" borderId="40" xfId="0" applyNumberFormat="1" applyFont="1" applyFill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5" borderId="30" xfId="0" applyFont="1" applyFill="1" applyBorder="1" applyAlignment="1">
      <alignment horizontal="center"/>
    </xf>
    <xf numFmtId="0" fontId="1" fillId="5" borderId="31" xfId="0" applyFont="1" applyFill="1" applyBorder="1" applyAlignment="1">
      <alignment horizontal="center"/>
    </xf>
    <xf numFmtId="1" fontId="0" fillId="5" borderId="8" xfId="0" applyNumberFormat="1" applyFill="1" applyBorder="1" applyAlignment="1">
      <alignment horizontal="center"/>
    </xf>
    <xf numFmtId="9" fontId="5" fillId="0" borderId="23" xfId="0" applyNumberFormat="1" applyFont="1" applyBorder="1" applyAlignment="1">
      <alignment horizontal="center" wrapText="1"/>
    </xf>
    <xf numFmtId="9" fontId="5" fillId="0" borderId="24" xfId="0" applyNumberFormat="1" applyFont="1" applyBorder="1" applyAlignment="1">
      <alignment horizontal="center" wrapText="1"/>
    </xf>
    <xf numFmtId="9" fontId="5" fillId="0" borderId="25" xfId="0" applyNumberFormat="1" applyFont="1" applyBorder="1" applyAlignment="1">
      <alignment horizontal="center" wrapText="1"/>
    </xf>
    <xf numFmtId="1" fontId="5" fillId="0" borderId="23" xfId="0" applyNumberFormat="1" applyFont="1" applyBorder="1" applyAlignment="1">
      <alignment horizontal="center"/>
    </xf>
    <xf numFmtId="1" fontId="5" fillId="0" borderId="24" xfId="0" applyNumberFormat="1" applyFont="1" applyBorder="1" applyAlignment="1">
      <alignment horizontal="center"/>
    </xf>
    <xf numFmtId="1" fontId="5" fillId="0" borderId="25" xfId="0" applyNumberFormat="1" applyFont="1" applyBorder="1" applyAlignment="1">
      <alignment horizontal="center"/>
    </xf>
    <xf numFmtId="1" fontId="5" fillId="0" borderId="0" xfId="0" applyNumberFormat="1" applyFont="1" applyBorder="1" applyAlignment="1">
      <alignment horizontal="center"/>
    </xf>
    <xf numFmtId="0" fontId="5" fillId="0" borderId="23" xfId="0" applyFont="1" applyBorder="1" applyAlignment="1">
      <alignment horizontal="centerContinuous"/>
    </xf>
    <xf numFmtId="0" fontId="5" fillId="0" borderId="24" xfId="0" applyFont="1" applyBorder="1" applyAlignment="1">
      <alignment horizontal="centerContinuous"/>
    </xf>
    <xf numFmtId="0" fontId="5" fillId="0" borderId="25" xfId="0" applyFont="1" applyBorder="1" applyAlignment="1">
      <alignment horizontal="centerContinuous"/>
    </xf>
    <xf numFmtId="0" fontId="5" fillId="0" borderId="20" xfId="0" applyFont="1" applyBorder="1" applyAlignment="1">
      <alignment horizontal="center"/>
    </xf>
    <xf numFmtId="0" fontId="5" fillId="0" borderId="22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2">
    <dxf>
      <fill>
        <patternFill>
          <bgColor rgb="FFFFFF99"/>
        </patternFill>
      </fill>
      <border/>
    </dxf>
    <dxf>
      <fill>
        <patternFill>
          <bgColor rgb="FFFF808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3725"/>
          <c:w val="0.96275"/>
          <c:h val="0.926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Sheet2!$A$1:$G$1</c:f>
              <c:strCache/>
            </c:strRef>
          </c:cat>
          <c:val>
            <c:numRef>
              <c:f>Sheet2!$A$2:$G$2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Sheet2!$A$1:$G$1</c:f>
              <c:strCache/>
            </c:strRef>
          </c:cat>
          <c:val>
            <c:numRef>
              <c:f>Sheet2!$A$3:$G$3</c:f>
              <c:numCache/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Sheet2!$A$1:$G$1</c:f>
              <c:strCache/>
            </c:strRef>
          </c:cat>
          <c:val>
            <c:numRef>
              <c:f>Sheet2!$A$4:$G$4</c:f>
              <c:numCache/>
            </c:numRef>
          </c:val>
          <c:smooth val="0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Sheet2!$A$1:$G$1</c:f>
              <c:strCache/>
            </c:strRef>
          </c:cat>
          <c:val>
            <c:numRef>
              <c:f>Sheet2!$A$5:$G$5</c:f>
              <c:numCache/>
            </c:numRef>
          </c:val>
          <c:smooth val="0"/>
        </c:ser>
        <c:ser>
          <c:idx val="4"/>
          <c:order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Sheet2!$A$1:$G$1</c:f>
              <c:strCache/>
            </c:strRef>
          </c:cat>
          <c:val>
            <c:numRef>
              <c:f>Sheet2!$A$6:$G$6</c:f>
              <c:numCache/>
            </c:numRef>
          </c:val>
          <c:smooth val="0"/>
        </c:ser>
        <c:axId val="21037017"/>
        <c:axId val="55115426"/>
      </c:lineChart>
      <c:catAx>
        <c:axId val="2103701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5115426"/>
        <c:crosses val="autoZero"/>
        <c:auto val="0"/>
        <c:lblOffset val="100"/>
        <c:noMultiLvlLbl val="0"/>
      </c:catAx>
      <c:valAx>
        <c:axId val="5511542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1037017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514350</xdr:colOff>
      <xdr:row>6</xdr:row>
      <xdr:rowOff>114300</xdr:rowOff>
    </xdr:from>
    <xdr:to>
      <xdr:col>10</xdr:col>
      <xdr:colOff>152400</xdr:colOff>
      <xdr:row>23</xdr:row>
      <xdr:rowOff>85725</xdr:rowOff>
    </xdr:to>
    <xdr:graphicFrame>
      <xdr:nvGraphicFramePr>
        <xdr:cNvPr id="1" name="Chart 2"/>
        <xdr:cNvGraphicFramePr/>
      </xdr:nvGraphicFramePr>
      <xdr:xfrm>
        <a:off x="1123950" y="1085850"/>
        <a:ext cx="5124450" cy="272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4"/>
  <sheetViews>
    <sheetView workbookViewId="0" topLeftCell="A1">
      <selection activeCell="I4" sqref="I4"/>
    </sheetView>
  </sheetViews>
  <sheetFormatPr defaultColWidth="9.140625" defaultRowHeight="12.75"/>
  <cols>
    <col min="1" max="1" width="9.140625" style="1" customWidth="1"/>
    <col min="2" max="2" width="10.421875" style="84" customWidth="1"/>
    <col min="3" max="3" width="8.421875" style="2" bestFit="1" customWidth="1"/>
    <col min="4" max="4" width="4.28125" style="51" bestFit="1" customWidth="1"/>
    <col min="5" max="5" width="7.28125" style="48" bestFit="1" customWidth="1"/>
    <col min="6" max="6" width="8.8515625" style="2" bestFit="1" customWidth="1"/>
    <col min="7" max="7" width="8.421875" style="51" bestFit="1" customWidth="1"/>
    <col min="8" max="8" width="4.28125" style="51" bestFit="1" customWidth="1"/>
    <col min="9" max="9" width="7.8515625" style="48" customWidth="1"/>
    <col min="10" max="10" width="8.7109375" style="2" bestFit="1" customWidth="1"/>
    <col min="11" max="12" width="8.8515625" style="2" bestFit="1" customWidth="1"/>
    <col min="13" max="16384" width="9.140625" style="2" customWidth="1"/>
  </cols>
  <sheetData>
    <row r="1" spans="3:12" ht="24.75" customHeight="1" thickBot="1">
      <c r="C1" s="197" t="s">
        <v>98</v>
      </c>
      <c r="D1" s="198"/>
      <c r="E1" s="198"/>
      <c r="F1" s="199"/>
      <c r="G1" s="200" t="s">
        <v>99</v>
      </c>
      <c r="H1" s="201"/>
      <c r="I1" s="201"/>
      <c r="J1" s="201"/>
      <c r="K1" s="202"/>
      <c r="L1" s="41" t="s">
        <v>101</v>
      </c>
    </row>
    <row r="2" spans="1:12" s="1" customFormat="1" ht="26.25" customHeight="1" thickBot="1">
      <c r="A2" s="41" t="s">
        <v>0</v>
      </c>
      <c r="B2" s="188" t="s">
        <v>94</v>
      </c>
      <c r="C2" s="41" t="s">
        <v>95</v>
      </c>
      <c r="D2" s="39" t="s">
        <v>2</v>
      </c>
      <c r="E2" s="45" t="s">
        <v>3</v>
      </c>
      <c r="F2" s="41" t="s">
        <v>96</v>
      </c>
      <c r="G2" s="188" t="s">
        <v>1</v>
      </c>
      <c r="H2" s="39" t="s">
        <v>2</v>
      </c>
      <c r="I2" s="45" t="s">
        <v>3</v>
      </c>
      <c r="J2" s="41" t="s">
        <v>97</v>
      </c>
      <c r="K2" s="41" t="s">
        <v>96</v>
      </c>
      <c r="L2" s="41" t="s">
        <v>96</v>
      </c>
    </row>
    <row r="3" spans="1:12" ht="15" customHeight="1">
      <c r="A3" s="193">
        <v>15</v>
      </c>
      <c r="B3" s="190">
        <f>(1.4/(1+(A3/10)))*100</f>
        <v>55.99999999999999</v>
      </c>
      <c r="C3" s="42">
        <v>36</v>
      </c>
      <c r="D3" s="49">
        <f>EAD(A3,(C3/100))</f>
        <v>10</v>
      </c>
      <c r="E3" s="46">
        <f>ppO2(A3,(C3/100))</f>
        <v>0.9000000357627869</v>
      </c>
      <c r="F3" s="42">
        <v>162</v>
      </c>
      <c r="G3" s="49">
        <v>50</v>
      </c>
      <c r="H3" s="49">
        <f>EAD(A3,(G3/100))</f>
        <v>6</v>
      </c>
      <c r="I3" s="46">
        <f>ppO2(A3,(G3/100))</f>
        <v>1.25</v>
      </c>
      <c r="J3" s="42">
        <v>180</v>
      </c>
      <c r="K3" s="42">
        <v>180</v>
      </c>
      <c r="L3" s="43">
        <v>74</v>
      </c>
    </row>
    <row r="4" spans="1:12" ht="15" customHeight="1">
      <c r="A4" s="193">
        <v>16</v>
      </c>
      <c r="B4" s="190">
        <f aca="true" t="shared" si="0" ref="B4:B38">(1.4/(1+(A4/10)))*100</f>
        <v>53.84615384615385</v>
      </c>
      <c r="C4" s="42">
        <v>36</v>
      </c>
      <c r="D4" s="49">
        <f aca="true" t="shared" si="1" ref="D4:D19">EAD(A4,(C4/100))</f>
        <v>11</v>
      </c>
      <c r="E4" s="46">
        <f aca="true" t="shared" si="2" ref="E4:E19">ppO2(A4,(C4/100))</f>
        <v>0.9359999895095825</v>
      </c>
      <c r="F4" s="42">
        <v>100</v>
      </c>
      <c r="G4" s="49">
        <v>50</v>
      </c>
      <c r="H4" s="49">
        <f aca="true" t="shared" si="3" ref="H4:H38">EAD(A4,(G4/100))</f>
        <v>6</v>
      </c>
      <c r="I4" s="46">
        <f aca="true" t="shared" si="4" ref="I4:I38">ppO2(A4,(G4/100))</f>
        <v>1.2999999523162842</v>
      </c>
      <c r="J4" s="42">
        <v>180</v>
      </c>
      <c r="K4" s="42">
        <v>180</v>
      </c>
      <c r="L4" s="43">
        <v>51</v>
      </c>
    </row>
    <row r="5" spans="1:12" ht="15" customHeight="1">
      <c r="A5" s="193">
        <v>17</v>
      </c>
      <c r="B5" s="190">
        <f t="shared" si="0"/>
        <v>51.85185185185185</v>
      </c>
      <c r="C5" s="42">
        <v>36</v>
      </c>
      <c r="D5" s="49">
        <f t="shared" si="1"/>
        <v>12</v>
      </c>
      <c r="E5" s="46">
        <f t="shared" si="2"/>
        <v>0.9720000624656677</v>
      </c>
      <c r="F5" s="42">
        <v>100</v>
      </c>
      <c r="G5" s="49">
        <v>50</v>
      </c>
      <c r="H5" s="49">
        <f t="shared" si="3"/>
        <v>7</v>
      </c>
      <c r="I5" s="46">
        <f t="shared" si="4"/>
        <v>1.350000023841858</v>
      </c>
      <c r="J5" s="42">
        <v>150</v>
      </c>
      <c r="K5" s="42">
        <v>150</v>
      </c>
      <c r="L5" s="43">
        <v>51</v>
      </c>
    </row>
    <row r="6" spans="1:12" ht="15" customHeight="1">
      <c r="A6" s="193">
        <v>18</v>
      </c>
      <c r="B6" s="190">
        <f t="shared" si="0"/>
        <v>50</v>
      </c>
      <c r="C6" s="42">
        <v>36</v>
      </c>
      <c r="D6" s="49">
        <f t="shared" si="1"/>
        <v>13</v>
      </c>
      <c r="E6" s="46">
        <f t="shared" si="2"/>
        <v>1.0080000162124634</v>
      </c>
      <c r="F6" s="42">
        <v>100</v>
      </c>
      <c r="G6" s="49">
        <v>50</v>
      </c>
      <c r="H6" s="49">
        <f t="shared" si="3"/>
        <v>8</v>
      </c>
      <c r="I6" s="46">
        <f t="shared" si="4"/>
        <v>1.399999976158142</v>
      </c>
      <c r="J6" s="42">
        <v>150</v>
      </c>
      <c r="K6" s="42">
        <v>150</v>
      </c>
      <c r="L6" s="43">
        <v>51</v>
      </c>
    </row>
    <row r="7" spans="1:12" ht="15" customHeight="1">
      <c r="A7" s="193">
        <v>19</v>
      </c>
      <c r="B7" s="190">
        <f t="shared" si="0"/>
        <v>48.275862068965516</v>
      </c>
      <c r="C7" s="42">
        <v>36</v>
      </c>
      <c r="D7" s="49">
        <f t="shared" si="1"/>
        <v>13</v>
      </c>
      <c r="E7" s="46">
        <f t="shared" si="2"/>
        <v>1.0440000295639038</v>
      </c>
      <c r="F7" s="42">
        <v>69</v>
      </c>
      <c r="G7" s="49">
        <f>B7</f>
        <v>48.275862068965516</v>
      </c>
      <c r="H7" s="49">
        <f t="shared" si="3"/>
        <v>9</v>
      </c>
      <c r="I7" s="46">
        <f t="shared" si="4"/>
        <v>1.399999976158142</v>
      </c>
      <c r="J7" s="42">
        <v>150</v>
      </c>
      <c r="K7" s="42">
        <v>150</v>
      </c>
      <c r="L7" s="43">
        <v>37</v>
      </c>
    </row>
    <row r="8" spans="1:12" ht="15" customHeight="1">
      <c r="A8" s="194">
        <v>20</v>
      </c>
      <c r="B8" s="191">
        <f t="shared" si="0"/>
        <v>46.666666666666664</v>
      </c>
      <c r="C8" s="52">
        <v>36</v>
      </c>
      <c r="D8" s="53">
        <f t="shared" si="1"/>
        <v>14</v>
      </c>
      <c r="E8" s="54">
        <f t="shared" si="2"/>
        <v>1.0800000429153442</v>
      </c>
      <c r="F8" s="52">
        <v>69</v>
      </c>
      <c r="G8" s="53">
        <f aca="true" t="shared" si="5" ref="G8:G38">B8</f>
        <v>46.666666666666664</v>
      </c>
      <c r="H8" s="53">
        <f t="shared" si="3"/>
        <v>10</v>
      </c>
      <c r="I8" s="54">
        <f t="shared" si="4"/>
        <v>1.399999976158142</v>
      </c>
      <c r="J8" s="52">
        <v>150</v>
      </c>
      <c r="K8" s="52">
        <v>122</v>
      </c>
      <c r="L8" s="55">
        <v>37</v>
      </c>
    </row>
    <row r="9" spans="1:12" ht="15" customHeight="1">
      <c r="A9" s="193">
        <v>21</v>
      </c>
      <c r="B9" s="190">
        <f t="shared" si="0"/>
        <v>45.16129032258064</v>
      </c>
      <c r="C9" s="42">
        <v>36</v>
      </c>
      <c r="D9" s="49">
        <f t="shared" si="1"/>
        <v>15</v>
      </c>
      <c r="E9" s="46">
        <f t="shared" si="2"/>
        <v>1.1160000562667847</v>
      </c>
      <c r="F9" s="42">
        <v>69</v>
      </c>
      <c r="G9" s="49">
        <f t="shared" si="5"/>
        <v>45.16129032258064</v>
      </c>
      <c r="H9" s="49">
        <f t="shared" si="3"/>
        <v>12</v>
      </c>
      <c r="I9" s="46">
        <f t="shared" si="4"/>
        <v>1.3999998569488525</v>
      </c>
      <c r="J9" s="42">
        <v>150</v>
      </c>
      <c r="K9" s="42">
        <v>122</v>
      </c>
      <c r="L9" s="43">
        <v>37</v>
      </c>
    </row>
    <row r="10" spans="1:12" ht="15" customHeight="1">
      <c r="A10" s="193">
        <v>22</v>
      </c>
      <c r="B10" s="190">
        <f t="shared" si="0"/>
        <v>43.74999999999999</v>
      </c>
      <c r="C10" s="42">
        <v>36</v>
      </c>
      <c r="D10" s="49">
        <f t="shared" si="1"/>
        <v>16</v>
      </c>
      <c r="E10" s="46">
        <f t="shared" si="2"/>
        <v>1.152000069618225</v>
      </c>
      <c r="F10" s="42">
        <v>51</v>
      </c>
      <c r="G10" s="49">
        <f t="shared" si="5"/>
        <v>43.74999999999999</v>
      </c>
      <c r="H10" s="49">
        <f t="shared" si="3"/>
        <v>13</v>
      </c>
      <c r="I10" s="46">
        <f t="shared" si="4"/>
        <v>1.399999976158142</v>
      </c>
      <c r="J10" s="42">
        <v>150</v>
      </c>
      <c r="K10" s="42">
        <v>74</v>
      </c>
      <c r="L10" s="43">
        <v>30</v>
      </c>
    </row>
    <row r="11" spans="1:12" ht="15" customHeight="1">
      <c r="A11" s="193">
        <v>23</v>
      </c>
      <c r="B11" s="190">
        <f t="shared" si="0"/>
        <v>42.42424242424242</v>
      </c>
      <c r="C11" s="42">
        <v>36</v>
      </c>
      <c r="D11" s="49">
        <f t="shared" si="1"/>
        <v>17</v>
      </c>
      <c r="E11" s="46">
        <f t="shared" si="2"/>
        <v>1.1880000829696655</v>
      </c>
      <c r="F11" s="42">
        <v>51</v>
      </c>
      <c r="G11" s="49">
        <f t="shared" si="5"/>
        <v>42.42424242424242</v>
      </c>
      <c r="H11" s="49">
        <f t="shared" si="3"/>
        <v>14</v>
      </c>
      <c r="I11" s="46">
        <f t="shared" si="4"/>
        <v>1.399999976158142</v>
      </c>
      <c r="J11" s="42">
        <v>150</v>
      </c>
      <c r="K11" s="42">
        <v>74</v>
      </c>
      <c r="L11" s="43">
        <v>30</v>
      </c>
    </row>
    <row r="12" spans="1:12" ht="15" customHeight="1">
      <c r="A12" s="193">
        <v>24</v>
      </c>
      <c r="B12" s="190">
        <f t="shared" si="0"/>
        <v>41.17647058823529</v>
      </c>
      <c r="C12" s="42">
        <v>36</v>
      </c>
      <c r="D12" s="49">
        <f t="shared" si="1"/>
        <v>18</v>
      </c>
      <c r="E12" s="46">
        <f t="shared" si="2"/>
        <v>1.224000096321106</v>
      </c>
      <c r="F12" s="42">
        <v>51</v>
      </c>
      <c r="G12" s="49">
        <f t="shared" si="5"/>
        <v>41.17647058823529</v>
      </c>
      <c r="H12" s="49">
        <f t="shared" si="3"/>
        <v>15</v>
      </c>
      <c r="I12" s="46">
        <f t="shared" si="4"/>
        <v>1.4000000953674316</v>
      </c>
      <c r="J12" s="42">
        <v>150</v>
      </c>
      <c r="K12" s="42">
        <v>74</v>
      </c>
      <c r="L12" s="43">
        <v>30</v>
      </c>
    </row>
    <row r="13" spans="1:12" ht="15" customHeight="1">
      <c r="A13" s="193">
        <v>25</v>
      </c>
      <c r="B13" s="190">
        <f t="shared" si="0"/>
        <v>40</v>
      </c>
      <c r="C13" s="42">
        <v>36</v>
      </c>
      <c r="D13" s="49">
        <f t="shared" si="1"/>
        <v>18</v>
      </c>
      <c r="E13" s="46">
        <f t="shared" si="2"/>
        <v>1.2599999904632568</v>
      </c>
      <c r="F13" s="42">
        <v>40</v>
      </c>
      <c r="G13" s="49">
        <f t="shared" si="5"/>
        <v>40</v>
      </c>
      <c r="H13" s="49">
        <f t="shared" si="3"/>
        <v>17</v>
      </c>
      <c r="I13" s="46">
        <f t="shared" si="4"/>
        <v>1.399999976158142</v>
      </c>
      <c r="J13" s="42">
        <v>150</v>
      </c>
      <c r="K13" s="42">
        <v>51</v>
      </c>
      <c r="L13" s="43">
        <v>24</v>
      </c>
    </row>
    <row r="14" spans="1:12" ht="15" customHeight="1">
      <c r="A14" s="193">
        <v>26</v>
      </c>
      <c r="B14" s="190">
        <f t="shared" si="0"/>
        <v>38.888888888888886</v>
      </c>
      <c r="C14" s="42">
        <v>36</v>
      </c>
      <c r="D14" s="49">
        <f t="shared" si="1"/>
        <v>19</v>
      </c>
      <c r="E14" s="46">
        <f t="shared" si="2"/>
        <v>1.2960000038146973</v>
      </c>
      <c r="F14" s="42">
        <v>40</v>
      </c>
      <c r="G14" s="49">
        <f t="shared" si="5"/>
        <v>38.888888888888886</v>
      </c>
      <c r="H14" s="49">
        <f t="shared" si="3"/>
        <v>18</v>
      </c>
      <c r="I14" s="46">
        <f t="shared" si="4"/>
        <v>1.399999976158142</v>
      </c>
      <c r="J14" s="42">
        <v>150</v>
      </c>
      <c r="K14" s="42">
        <v>51</v>
      </c>
      <c r="L14" s="43">
        <v>24</v>
      </c>
    </row>
    <row r="15" spans="1:12" ht="15" customHeight="1">
      <c r="A15" s="193">
        <v>27</v>
      </c>
      <c r="B15" s="190">
        <f t="shared" si="0"/>
        <v>37.83783783783783</v>
      </c>
      <c r="C15" s="42">
        <v>36</v>
      </c>
      <c r="D15" s="49">
        <f t="shared" si="1"/>
        <v>20</v>
      </c>
      <c r="E15" s="46">
        <f t="shared" si="2"/>
        <v>1.3320000171661377</v>
      </c>
      <c r="F15" s="42">
        <v>40</v>
      </c>
      <c r="G15" s="49">
        <f t="shared" si="5"/>
        <v>37.83783783783783</v>
      </c>
      <c r="H15" s="49">
        <f t="shared" si="3"/>
        <v>19</v>
      </c>
      <c r="I15" s="46">
        <f t="shared" si="4"/>
        <v>1.4000000953674316</v>
      </c>
      <c r="J15" s="42">
        <v>150</v>
      </c>
      <c r="K15" s="42">
        <v>37</v>
      </c>
      <c r="L15" s="43">
        <v>24</v>
      </c>
    </row>
    <row r="16" spans="1:12" ht="15" customHeight="1">
      <c r="A16" s="193">
        <v>28</v>
      </c>
      <c r="B16" s="190">
        <f t="shared" si="0"/>
        <v>36.84210526315789</v>
      </c>
      <c r="C16" s="42">
        <v>36</v>
      </c>
      <c r="D16" s="49">
        <f t="shared" si="1"/>
        <v>21</v>
      </c>
      <c r="E16" s="46">
        <f t="shared" si="2"/>
        <v>1.3680000305175781</v>
      </c>
      <c r="F16" s="42">
        <v>32</v>
      </c>
      <c r="G16" s="49">
        <f t="shared" si="5"/>
        <v>36.84210526315789</v>
      </c>
      <c r="H16" s="49">
        <f t="shared" si="3"/>
        <v>20</v>
      </c>
      <c r="I16" s="46">
        <f t="shared" si="4"/>
        <v>1.399999976158142</v>
      </c>
      <c r="J16" s="42">
        <v>150</v>
      </c>
      <c r="K16" s="42">
        <v>37</v>
      </c>
      <c r="L16" s="43">
        <v>20</v>
      </c>
    </row>
    <row r="17" spans="1:12" ht="15" customHeight="1">
      <c r="A17" s="193">
        <v>29</v>
      </c>
      <c r="B17" s="190">
        <f t="shared" si="0"/>
        <v>35.8974358974359</v>
      </c>
      <c r="C17" s="42">
        <v>36</v>
      </c>
      <c r="D17" s="49">
        <f t="shared" si="1"/>
        <v>22</v>
      </c>
      <c r="E17" s="46">
        <f t="shared" si="2"/>
        <v>1.4040000438690186</v>
      </c>
      <c r="F17" s="42">
        <v>32</v>
      </c>
      <c r="G17" s="49">
        <f t="shared" si="5"/>
        <v>35.8974358974359</v>
      </c>
      <c r="H17" s="49">
        <f t="shared" si="3"/>
        <v>22</v>
      </c>
      <c r="I17" s="46">
        <f t="shared" si="4"/>
        <v>1.4000000953674316</v>
      </c>
      <c r="J17" s="42">
        <v>150</v>
      </c>
      <c r="K17" s="42">
        <v>30</v>
      </c>
      <c r="L17" s="43">
        <v>20</v>
      </c>
    </row>
    <row r="18" spans="1:12" ht="15" customHeight="1">
      <c r="A18" s="194">
        <v>30</v>
      </c>
      <c r="B18" s="191">
        <f t="shared" si="0"/>
        <v>35</v>
      </c>
      <c r="C18" s="52">
        <v>36</v>
      </c>
      <c r="D18" s="53">
        <f t="shared" si="1"/>
        <v>22</v>
      </c>
      <c r="E18" s="54">
        <f t="shared" si="2"/>
        <v>1.440000057220459</v>
      </c>
      <c r="F18" s="52">
        <v>32</v>
      </c>
      <c r="G18" s="53">
        <f t="shared" si="5"/>
        <v>35</v>
      </c>
      <c r="H18" s="53">
        <f t="shared" si="3"/>
        <v>23</v>
      </c>
      <c r="I18" s="54">
        <f t="shared" si="4"/>
        <v>1.399999976158142</v>
      </c>
      <c r="J18" s="52">
        <v>150</v>
      </c>
      <c r="K18" s="52">
        <v>30</v>
      </c>
      <c r="L18" s="55">
        <v>20</v>
      </c>
    </row>
    <row r="19" spans="1:12" ht="15" customHeight="1">
      <c r="A19" s="193">
        <v>31</v>
      </c>
      <c r="B19" s="190">
        <f t="shared" si="0"/>
        <v>34.146341463414636</v>
      </c>
      <c r="C19" s="42">
        <v>32</v>
      </c>
      <c r="D19" s="49">
        <f t="shared" si="1"/>
        <v>25</v>
      </c>
      <c r="E19" s="46">
        <f t="shared" si="2"/>
        <v>1.3119999170303345</v>
      </c>
      <c r="F19" s="42">
        <v>23</v>
      </c>
      <c r="G19" s="49">
        <f t="shared" si="5"/>
        <v>34.146341463414636</v>
      </c>
      <c r="H19" s="49">
        <f t="shared" si="3"/>
        <v>24</v>
      </c>
      <c r="I19" s="46">
        <f t="shared" si="4"/>
        <v>1.399999976158142</v>
      </c>
      <c r="J19" s="42">
        <v>150</v>
      </c>
      <c r="K19" s="42">
        <v>30</v>
      </c>
      <c r="L19" s="43">
        <v>17</v>
      </c>
    </row>
    <row r="20" spans="1:12" ht="15" customHeight="1">
      <c r="A20" s="193">
        <v>32</v>
      </c>
      <c r="B20" s="190">
        <f t="shared" si="0"/>
        <v>33.33333333333333</v>
      </c>
      <c r="C20" s="42">
        <v>32</v>
      </c>
      <c r="D20" s="49">
        <f aca="true" t="shared" si="6" ref="D20:D35">EAD(A20,(C20/100))</f>
        <v>26</v>
      </c>
      <c r="E20" s="46">
        <f aca="true" t="shared" si="7" ref="E20:E35">ppO2(A20,(C20/100))</f>
        <v>1.3439998626708984</v>
      </c>
      <c r="F20" s="42">
        <v>23</v>
      </c>
      <c r="G20" s="49">
        <f t="shared" si="5"/>
        <v>33.33333333333333</v>
      </c>
      <c r="H20" s="49">
        <f t="shared" si="3"/>
        <v>25</v>
      </c>
      <c r="I20" s="46">
        <f t="shared" si="4"/>
        <v>1.399999976158142</v>
      </c>
      <c r="J20" s="42">
        <v>150</v>
      </c>
      <c r="K20" s="42">
        <v>24</v>
      </c>
      <c r="L20" s="43">
        <v>17</v>
      </c>
    </row>
    <row r="21" spans="1:12" ht="15" customHeight="1">
      <c r="A21" s="193">
        <v>33</v>
      </c>
      <c r="B21" s="190">
        <f t="shared" si="0"/>
        <v>32.558139534883715</v>
      </c>
      <c r="C21" s="42">
        <v>32</v>
      </c>
      <c r="D21" s="49">
        <f t="shared" si="6"/>
        <v>27</v>
      </c>
      <c r="E21" s="46">
        <f t="shared" si="7"/>
        <v>1.3760000467300415</v>
      </c>
      <c r="F21" s="42">
        <v>23</v>
      </c>
      <c r="G21" s="49">
        <f t="shared" si="5"/>
        <v>32.558139534883715</v>
      </c>
      <c r="H21" s="49">
        <f t="shared" si="3"/>
        <v>27</v>
      </c>
      <c r="I21" s="46">
        <f t="shared" si="4"/>
        <v>1.4000000953674316</v>
      </c>
      <c r="J21" s="42">
        <v>150</v>
      </c>
      <c r="K21" s="42">
        <v>24</v>
      </c>
      <c r="L21" s="43">
        <v>17</v>
      </c>
    </row>
    <row r="22" spans="1:12" ht="15" customHeight="1">
      <c r="A22" s="193">
        <v>34</v>
      </c>
      <c r="B22" s="190">
        <f t="shared" si="0"/>
        <v>31.818181818181813</v>
      </c>
      <c r="C22" s="42">
        <v>32</v>
      </c>
      <c r="D22" s="49">
        <f t="shared" si="6"/>
        <v>28</v>
      </c>
      <c r="E22" s="46">
        <f t="shared" si="7"/>
        <v>1.4079999923706055</v>
      </c>
      <c r="F22" s="42">
        <v>19</v>
      </c>
      <c r="G22" s="49">
        <f t="shared" si="5"/>
        <v>31.818181818181813</v>
      </c>
      <c r="H22" s="49">
        <f t="shared" si="3"/>
        <v>28</v>
      </c>
      <c r="I22" s="46">
        <f t="shared" si="4"/>
        <v>1.399999976158142</v>
      </c>
      <c r="J22" s="42">
        <v>150</v>
      </c>
      <c r="K22" s="42">
        <v>20</v>
      </c>
      <c r="L22" s="43">
        <v>14</v>
      </c>
    </row>
    <row r="23" spans="1:12" ht="15" customHeight="1">
      <c r="A23" s="193">
        <v>35</v>
      </c>
      <c r="B23" s="190">
        <f t="shared" si="0"/>
        <v>31.11111111111111</v>
      </c>
      <c r="C23" s="42">
        <v>32</v>
      </c>
      <c r="D23" s="49">
        <f t="shared" si="6"/>
        <v>29</v>
      </c>
      <c r="E23" s="46">
        <f t="shared" si="7"/>
        <v>1.4399999380111694</v>
      </c>
      <c r="F23" s="42">
        <v>19</v>
      </c>
      <c r="G23" s="49">
        <f t="shared" si="5"/>
        <v>31.11111111111111</v>
      </c>
      <c r="H23" s="49">
        <f t="shared" si="3"/>
        <v>29</v>
      </c>
      <c r="I23" s="46">
        <f t="shared" si="4"/>
        <v>1.4000000953674316</v>
      </c>
      <c r="J23" s="42">
        <v>150</v>
      </c>
      <c r="K23" s="42">
        <v>20</v>
      </c>
      <c r="L23" s="43">
        <v>14</v>
      </c>
    </row>
    <row r="24" spans="1:12" ht="15" customHeight="1">
      <c r="A24" s="193">
        <v>36</v>
      </c>
      <c r="B24" s="190">
        <f t="shared" si="0"/>
        <v>30.434782608695656</v>
      </c>
      <c r="C24" s="42">
        <v>27</v>
      </c>
      <c r="D24" s="49">
        <f t="shared" si="6"/>
        <v>33</v>
      </c>
      <c r="E24" s="46">
        <f t="shared" si="7"/>
        <v>1.2419999837875366</v>
      </c>
      <c r="F24" s="42">
        <v>16</v>
      </c>
      <c r="G24" s="49">
        <f t="shared" si="5"/>
        <v>30.434782608695656</v>
      </c>
      <c r="H24" s="49">
        <f t="shared" si="3"/>
        <v>31</v>
      </c>
      <c r="I24" s="46">
        <f t="shared" si="4"/>
        <v>1.3999998569488525</v>
      </c>
      <c r="J24" s="42">
        <v>150</v>
      </c>
      <c r="K24" s="42">
        <v>17</v>
      </c>
      <c r="L24" s="43">
        <v>14</v>
      </c>
    </row>
    <row r="25" spans="1:12" ht="15" customHeight="1">
      <c r="A25" s="193">
        <v>37</v>
      </c>
      <c r="B25" s="190">
        <f t="shared" si="0"/>
        <v>29.78723404255319</v>
      </c>
      <c r="C25" s="42">
        <v>27</v>
      </c>
      <c r="D25" s="49">
        <f t="shared" si="6"/>
        <v>33</v>
      </c>
      <c r="E25" s="46">
        <f t="shared" si="7"/>
        <v>1.2690000534057617</v>
      </c>
      <c r="F25" s="42">
        <v>15</v>
      </c>
      <c r="G25" s="49">
        <f t="shared" si="5"/>
        <v>29.78723404255319</v>
      </c>
      <c r="H25" s="49">
        <f t="shared" si="3"/>
        <v>32</v>
      </c>
      <c r="I25" s="46">
        <f t="shared" si="4"/>
        <v>1.3999998569488525</v>
      </c>
      <c r="J25" s="42">
        <v>150</v>
      </c>
      <c r="K25" s="42">
        <v>17</v>
      </c>
      <c r="L25" s="43">
        <v>13</v>
      </c>
    </row>
    <row r="26" spans="1:12" ht="15" customHeight="1">
      <c r="A26" s="193">
        <v>38</v>
      </c>
      <c r="B26" s="190">
        <f t="shared" si="0"/>
        <v>29.166666666666668</v>
      </c>
      <c r="C26" s="42">
        <v>27</v>
      </c>
      <c r="D26" s="49">
        <f t="shared" si="6"/>
        <v>34</v>
      </c>
      <c r="E26" s="46">
        <f t="shared" si="7"/>
        <v>1.2960001230239868</v>
      </c>
      <c r="F26" s="42">
        <v>15</v>
      </c>
      <c r="G26" s="49">
        <f t="shared" si="5"/>
        <v>29.166666666666668</v>
      </c>
      <c r="H26" s="49">
        <f t="shared" si="3"/>
        <v>33</v>
      </c>
      <c r="I26" s="46">
        <f t="shared" si="4"/>
        <v>1.399999976158142</v>
      </c>
      <c r="J26" s="42">
        <v>150</v>
      </c>
      <c r="K26" s="42">
        <v>17</v>
      </c>
      <c r="L26" s="43">
        <v>13</v>
      </c>
    </row>
    <row r="27" spans="1:12" ht="15" customHeight="1">
      <c r="A27" s="193">
        <v>39</v>
      </c>
      <c r="B27" s="190">
        <f t="shared" si="0"/>
        <v>28.57142857142857</v>
      </c>
      <c r="C27" s="42">
        <v>27</v>
      </c>
      <c r="D27" s="49">
        <f t="shared" si="6"/>
        <v>35</v>
      </c>
      <c r="E27" s="46">
        <f t="shared" si="7"/>
        <v>1.3230000734329224</v>
      </c>
      <c r="F27" s="42">
        <v>15</v>
      </c>
      <c r="G27" s="49">
        <f t="shared" si="5"/>
        <v>28.57142857142857</v>
      </c>
      <c r="H27" s="49">
        <f t="shared" si="3"/>
        <v>34</v>
      </c>
      <c r="I27" s="46">
        <f t="shared" si="4"/>
        <v>1.4000000953674316</v>
      </c>
      <c r="J27" s="42">
        <v>150</v>
      </c>
      <c r="K27" s="42">
        <v>14</v>
      </c>
      <c r="L27" s="43">
        <v>13</v>
      </c>
    </row>
    <row r="28" spans="1:12" ht="15" customHeight="1">
      <c r="A28" s="194">
        <v>40</v>
      </c>
      <c r="B28" s="191">
        <f t="shared" si="0"/>
        <v>27.999999999999996</v>
      </c>
      <c r="C28" s="52">
        <v>27</v>
      </c>
      <c r="D28" s="53">
        <f t="shared" si="6"/>
        <v>36</v>
      </c>
      <c r="E28" s="54">
        <f t="shared" si="7"/>
        <v>1.350000023841858</v>
      </c>
      <c r="F28" s="52">
        <v>13</v>
      </c>
      <c r="G28" s="53">
        <f t="shared" si="5"/>
        <v>27.999999999999996</v>
      </c>
      <c r="H28" s="53">
        <f t="shared" si="3"/>
        <v>36</v>
      </c>
      <c r="I28" s="54">
        <f t="shared" si="4"/>
        <v>1.399999976158142</v>
      </c>
      <c r="J28" s="52">
        <v>150</v>
      </c>
      <c r="K28" s="52">
        <v>14</v>
      </c>
      <c r="L28" s="55">
        <v>12</v>
      </c>
    </row>
    <row r="29" spans="1:12" ht="15" customHeight="1">
      <c r="A29" s="193">
        <v>41</v>
      </c>
      <c r="B29" s="190">
        <f t="shared" si="0"/>
        <v>27.450980392156865</v>
      </c>
      <c r="C29" s="42">
        <v>27</v>
      </c>
      <c r="D29" s="49">
        <f t="shared" si="6"/>
        <v>37</v>
      </c>
      <c r="E29" s="46">
        <f t="shared" si="7"/>
        <v>1.3769999742507935</v>
      </c>
      <c r="F29" s="42">
        <v>13</v>
      </c>
      <c r="G29" s="49">
        <f t="shared" si="5"/>
        <v>27.450980392156865</v>
      </c>
      <c r="H29" s="49">
        <f t="shared" si="3"/>
        <v>37</v>
      </c>
      <c r="I29" s="46">
        <f t="shared" si="4"/>
        <v>1.4000000953674316</v>
      </c>
      <c r="J29" s="42">
        <v>150</v>
      </c>
      <c r="K29" s="42">
        <v>13</v>
      </c>
      <c r="L29" s="43">
        <v>12</v>
      </c>
    </row>
    <row r="30" spans="1:12" ht="15" customHeight="1">
      <c r="A30" s="193">
        <v>42</v>
      </c>
      <c r="B30" s="190">
        <f t="shared" si="0"/>
        <v>26.923076923076923</v>
      </c>
      <c r="C30" s="42">
        <v>27</v>
      </c>
      <c r="D30" s="49">
        <f t="shared" si="6"/>
        <v>38</v>
      </c>
      <c r="E30" s="46">
        <f t="shared" si="7"/>
        <v>1.4040000438690186</v>
      </c>
      <c r="F30" s="42">
        <v>13</v>
      </c>
      <c r="G30" s="49">
        <f t="shared" si="5"/>
        <v>26.923076923076923</v>
      </c>
      <c r="H30" s="49">
        <f t="shared" si="3"/>
        <v>38</v>
      </c>
      <c r="I30" s="46">
        <f t="shared" si="4"/>
        <v>1.399999976158142</v>
      </c>
      <c r="J30" s="42">
        <v>150</v>
      </c>
      <c r="K30" s="42">
        <v>13</v>
      </c>
      <c r="L30" s="43">
        <v>12</v>
      </c>
    </row>
    <row r="31" spans="1:12" ht="15" customHeight="1">
      <c r="A31" s="193">
        <v>43</v>
      </c>
      <c r="B31" s="190">
        <f t="shared" si="0"/>
        <v>26.41509433962264</v>
      </c>
      <c r="C31" s="42">
        <v>21</v>
      </c>
      <c r="D31" s="49">
        <f t="shared" si="6"/>
        <v>43</v>
      </c>
      <c r="E31" s="46">
        <f t="shared" si="7"/>
        <v>1.1130000352859497</v>
      </c>
      <c r="F31" s="42">
        <v>10</v>
      </c>
      <c r="G31" s="49">
        <f t="shared" si="5"/>
        <v>26.41509433962264</v>
      </c>
      <c r="H31" s="49">
        <f t="shared" si="3"/>
        <v>39</v>
      </c>
      <c r="I31" s="46">
        <f t="shared" si="4"/>
        <v>1.4000000953674316</v>
      </c>
      <c r="J31" s="42">
        <v>150</v>
      </c>
      <c r="K31" s="42">
        <v>13</v>
      </c>
      <c r="L31" s="43">
        <v>10</v>
      </c>
    </row>
    <row r="32" spans="1:12" ht="15" customHeight="1">
      <c r="A32" s="193">
        <v>44</v>
      </c>
      <c r="B32" s="190">
        <f t="shared" si="0"/>
        <v>25.925925925925924</v>
      </c>
      <c r="C32" s="42">
        <v>21</v>
      </c>
      <c r="D32" s="49">
        <f t="shared" si="6"/>
        <v>44</v>
      </c>
      <c r="E32" s="46">
        <f t="shared" si="7"/>
        <v>1.1339999437332153</v>
      </c>
      <c r="F32" s="42">
        <v>10</v>
      </c>
      <c r="G32" s="49">
        <f t="shared" si="5"/>
        <v>25.925925925925924</v>
      </c>
      <c r="H32" s="49">
        <f t="shared" si="3"/>
        <v>41</v>
      </c>
      <c r="I32" s="46">
        <f t="shared" si="4"/>
        <v>1.399999976158142</v>
      </c>
      <c r="J32" s="42">
        <v>150</v>
      </c>
      <c r="K32" s="42">
        <v>12</v>
      </c>
      <c r="L32" s="43">
        <v>10</v>
      </c>
    </row>
    <row r="33" spans="1:12" ht="15" customHeight="1">
      <c r="A33" s="193">
        <v>45</v>
      </c>
      <c r="B33" s="190">
        <f t="shared" si="0"/>
        <v>25.454545454545453</v>
      </c>
      <c r="C33" s="42">
        <v>21</v>
      </c>
      <c r="D33" s="49">
        <f t="shared" si="6"/>
        <v>45</v>
      </c>
      <c r="E33" s="46">
        <f t="shared" si="7"/>
        <v>1.1549999713897705</v>
      </c>
      <c r="F33" s="42">
        <v>10</v>
      </c>
      <c r="G33" s="49">
        <f t="shared" si="5"/>
        <v>25.454545454545453</v>
      </c>
      <c r="H33" s="49">
        <f t="shared" si="3"/>
        <v>42</v>
      </c>
      <c r="I33" s="46">
        <f t="shared" si="4"/>
        <v>1.399999976158142</v>
      </c>
      <c r="J33" s="42">
        <v>150</v>
      </c>
      <c r="K33" s="42">
        <v>12</v>
      </c>
      <c r="L33" s="43">
        <v>10</v>
      </c>
    </row>
    <row r="34" spans="1:12" ht="15" customHeight="1">
      <c r="A34" s="193">
        <v>46</v>
      </c>
      <c r="B34" s="190">
        <f t="shared" si="0"/>
        <v>25</v>
      </c>
      <c r="C34" s="42">
        <v>21</v>
      </c>
      <c r="D34" s="49">
        <f t="shared" si="6"/>
        <v>46</v>
      </c>
      <c r="E34" s="46">
        <f t="shared" si="7"/>
        <v>1.1759999990463257</v>
      </c>
      <c r="F34" s="42">
        <v>9</v>
      </c>
      <c r="G34" s="49">
        <f t="shared" si="5"/>
        <v>25</v>
      </c>
      <c r="H34" s="49">
        <f t="shared" si="3"/>
        <v>43</v>
      </c>
      <c r="I34" s="46">
        <f t="shared" si="4"/>
        <v>1.399999976158142</v>
      </c>
      <c r="J34" s="42">
        <v>150</v>
      </c>
      <c r="K34" s="42">
        <v>10</v>
      </c>
      <c r="L34" s="43">
        <v>9</v>
      </c>
    </row>
    <row r="35" spans="1:12" ht="15" customHeight="1">
      <c r="A35" s="193">
        <v>47</v>
      </c>
      <c r="B35" s="190">
        <f t="shared" si="0"/>
        <v>24.561403508771928</v>
      </c>
      <c r="C35" s="42">
        <v>21</v>
      </c>
      <c r="D35" s="49">
        <f t="shared" si="6"/>
        <v>47</v>
      </c>
      <c r="E35" s="46">
        <f t="shared" si="7"/>
        <v>1.1969999074935913</v>
      </c>
      <c r="F35" s="42">
        <v>9</v>
      </c>
      <c r="G35" s="49">
        <f t="shared" si="5"/>
        <v>24.561403508771928</v>
      </c>
      <c r="H35" s="49">
        <f t="shared" si="3"/>
        <v>44</v>
      </c>
      <c r="I35" s="46">
        <f t="shared" si="4"/>
        <v>1.399999976158142</v>
      </c>
      <c r="J35" s="42">
        <v>150</v>
      </c>
      <c r="K35" s="42">
        <v>10</v>
      </c>
      <c r="L35" s="43">
        <v>9</v>
      </c>
    </row>
    <row r="36" spans="1:12" ht="15" customHeight="1">
      <c r="A36" s="193">
        <v>48</v>
      </c>
      <c r="B36" s="190">
        <f t="shared" si="0"/>
        <v>24.137931034482758</v>
      </c>
      <c r="C36" s="42">
        <v>21</v>
      </c>
      <c r="D36" s="49">
        <f>EAD(A36,(C36/100))</f>
        <v>48</v>
      </c>
      <c r="E36" s="46">
        <f>ppO2(A36,(C36/100))</f>
        <v>1.218000054359436</v>
      </c>
      <c r="F36" s="42">
        <v>9</v>
      </c>
      <c r="G36" s="49">
        <f t="shared" si="5"/>
        <v>24.137931034482758</v>
      </c>
      <c r="H36" s="49">
        <f t="shared" si="3"/>
        <v>46</v>
      </c>
      <c r="I36" s="46">
        <f t="shared" si="4"/>
        <v>1.399999976158142</v>
      </c>
      <c r="J36" s="42">
        <v>150</v>
      </c>
      <c r="K36" s="42">
        <v>9</v>
      </c>
      <c r="L36" s="43">
        <v>9</v>
      </c>
    </row>
    <row r="37" spans="1:12" ht="15" customHeight="1">
      <c r="A37" s="193">
        <v>49</v>
      </c>
      <c r="B37" s="190">
        <f t="shared" si="0"/>
        <v>23.72881355932203</v>
      </c>
      <c r="C37" s="42">
        <v>21</v>
      </c>
      <c r="D37" s="49">
        <f>EAD(A37,(C37/100))</f>
        <v>49</v>
      </c>
      <c r="E37" s="46">
        <f>ppO2(A37,(C37/100))</f>
        <v>1.2389999628067017</v>
      </c>
      <c r="F37" s="42">
        <v>8</v>
      </c>
      <c r="G37" s="49">
        <f t="shared" si="5"/>
        <v>23.72881355932203</v>
      </c>
      <c r="H37" s="49">
        <f t="shared" si="3"/>
        <v>47</v>
      </c>
      <c r="I37" s="46">
        <f t="shared" si="4"/>
        <v>1.399999976158142</v>
      </c>
      <c r="J37" s="42">
        <v>150</v>
      </c>
      <c r="K37" s="42">
        <v>9</v>
      </c>
      <c r="L37" s="43">
        <v>8</v>
      </c>
    </row>
    <row r="38" spans="1:12" ht="15" customHeight="1" thickBot="1">
      <c r="A38" s="195">
        <v>50</v>
      </c>
      <c r="B38" s="192">
        <f t="shared" si="0"/>
        <v>23.333333333333332</v>
      </c>
      <c r="C38" s="56">
        <v>21</v>
      </c>
      <c r="D38" s="56">
        <f>EAD(A38,(C38/100))</f>
        <v>50</v>
      </c>
      <c r="E38" s="57">
        <f>ppO2(A38,(C38/100))</f>
        <v>1.2599999904632568</v>
      </c>
      <c r="F38" s="56">
        <v>8</v>
      </c>
      <c r="G38" s="196">
        <f t="shared" si="5"/>
        <v>23.333333333333332</v>
      </c>
      <c r="H38" s="56">
        <f t="shared" si="3"/>
        <v>48</v>
      </c>
      <c r="I38" s="57">
        <f t="shared" si="4"/>
        <v>1.399999976158142</v>
      </c>
      <c r="J38" s="56">
        <v>150</v>
      </c>
      <c r="K38" s="56">
        <v>9</v>
      </c>
      <c r="L38" s="58">
        <v>8</v>
      </c>
    </row>
    <row r="39" spans="2:11" ht="12.75">
      <c r="B39" s="189"/>
      <c r="C39" s="44"/>
      <c r="D39" s="50"/>
      <c r="E39" s="47"/>
      <c r="F39" s="44" t="s">
        <v>4</v>
      </c>
      <c r="G39" s="50"/>
      <c r="H39" s="50"/>
      <c r="I39" s="47"/>
      <c r="J39" s="44" t="s">
        <v>4</v>
      </c>
      <c r="K39" s="44"/>
    </row>
    <row r="40" spans="2:11" ht="12.75">
      <c r="B40" s="189"/>
      <c r="C40" s="44"/>
      <c r="D40" s="50"/>
      <c r="E40" s="47"/>
      <c r="F40" s="44"/>
      <c r="G40" s="50"/>
      <c r="H40" s="50"/>
      <c r="I40" s="47"/>
      <c r="J40" s="44"/>
      <c r="K40" s="44"/>
    </row>
    <row r="41" spans="2:11" ht="12.75">
      <c r="B41" s="189" t="s">
        <v>100</v>
      </c>
      <c r="C41" s="44"/>
      <c r="D41" s="50"/>
      <c r="E41" s="47"/>
      <c r="F41" s="44"/>
      <c r="G41" s="50"/>
      <c r="H41" s="50"/>
      <c r="I41" s="47"/>
      <c r="J41" s="44"/>
      <c r="K41" s="44"/>
    </row>
    <row r="42" spans="2:11" ht="12.75">
      <c r="B42" s="189"/>
      <c r="C42" s="44"/>
      <c r="D42" s="50"/>
      <c r="E42" s="47"/>
      <c r="F42" s="44"/>
      <c r="G42" s="50"/>
      <c r="H42" s="50"/>
      <c r="I42" s="47"/>
      <c r="J42" s="44"/>
      <c r="K42" s="44"/>
    </row>
    <row r="43" spans="2:11" ht="12.75">
      <c r="B43" s="189"/>
      <c r="C43" s="44"/>
      <c r="D43" s="50"/>
      <c r="E43" s="47"/>
      <c r="F43" s="44"/>
      <c r="G43" s="50"/>
      <c r="H43" s="50"/>
      <c r="I43" s="47"/>
      <c r="J43" s="44"/>
      <c r="K43" s="44"/>
    </row>
    <row r="44" spans="2:11" ht="12.75">
      <c r="B44" s="189"/>
      <c r="C44" s="44"/>
      <c r="D44" s="50"/>
      <c r="E44" s="47"/>
      <c r="F44" s="44"/>
      <c r="G44" s="50"/>
      <c r="H44" s="50"/>
      <c r="I44" s="47"/>
      <c r="J44" s="44"/>
      <c r="K44" s="44"/>
    </row>
  </sheetData>
  <mergeCells count="2">
    <mergeCell ref="C1:F1"/>
    <mergeCell ref="G1:K1"/>
  </mergeCells>
  <printOptions/>
  <pageMargins left="0.3937007874015748" right="0.3937007874015748" top="0.8267716535433072" bottom="0.3937007874015748" header="0.3937007874015748" footer="0.3937007874015748"/>
  <pageSetup horizontalDpi="360" verticalDpi="360" orientation="portrait" paperSize="9" r:id="rId1"/>
  <headerFooter alignWithMargins="0">
    <oddHeader>&amp;C&amp;"Lucida Sans,Demibold Roman"&amp;18 Dive Time VS Toxicity Clock Balancing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:IV16384"/>
    </sheetView>
  </sheetViews>
  <sheetFormatPr defaultColWidth="9.140625" defaultRowHeight="15" customHeight="1"/>
  <cols>
    <col min="1" max="1" width="8.28125" style="1" customWidth="1"/>
    <col min="2" max="13" width="4.28125" style="2" customWidth="1"/>
    <col min="14" max="14" width="2.00390625" style="2" customWidth="1"/>
    <col min="15" max="15" width="1.8515625" style="113" customWidth="1"/>
    <col min="16" max="16" width="30.7109375" style="113" customWidth="1"/>
    <col min="17" max="17" width="4.140625" style="113" customWidth="1"/>
    <col min="18" max="18" width="21.140625" style="2" customWidth="1"/>
    <col min="19" max="19" width="12.7109375" style="2" customWidth="1"/>
    <col min="20" max="16384" width="9.140625" style="2" customWidth="1"/>
  </cols>
  <sheetData>
    <row r="1" spans="1:17" s="1" customFormat="1" ht="15" customHeight="1" thickBot="1">
      <c r="A1" s="7"/>
      <c r="B1" s="8" t="s">
        <v>29</v>
      </c>
      <c r="C1" s="8"/>
      <c r="D1" s="8"/>
      <c r="E1" s="8"/>
      <c r="F1" s="8"/>
      <c r="G1" s="8"/>
      <c r="H1" s="8"/>
      <c r="I1" s="8"/>
      <c r="J1" s="8"/>
      <c r="K1" s="8"/>
      <c r="L1" s="8"/>
      <c r="M1" s="9"/>
      <c r="O1" s="112"/>
      <c r="P1" s="112"/>
      <c r="Q1" s="112"/>
    </row>
    <row r="2" spans="1:17" s="1" customFormat="1" ht="15" customHeight="1" thickBot="1">
      <c r="A2" s="10" t="s">
        <v>30</v>
      </c>
      <c r="B2" s="5">
        <v>0.4</v>
      </c>
      <c r="C2" s="5">
        <v>0.45</v>
      </c>
      <c r="D2" s="5">
        <v>0.5</v>
      </c>
      <c r="E2" s="5">
        <v>0.55</v>
      </c>
      <c r="F2" s="5">
        <v>0.6</v>
      </c>
      <c r="G2" s="5">
        <v>0.65</v>
      </c>
      <c r="H2" s="5">
        <v>0.7</v>
      </c>
      <c r="I2" s="5">
        <v>0.75</v>
      </c>
      <c r="J2" s="5">
        <v>0.8</v>
      </c>
      <c r="K2" s="5">
        <v>0.85</v>
      </c>
      <c r="L2" s="5">
        <v>0.9</v>
      </c>
      <c r="M2" s="5">
        <v>0.95</v>
      </c>
      <c r="O2" s="112" t="s">
        <v>31</v>
      </c>
      <c r="P2" s="112"/>
      <c r="Q2" s="112"/>
    </row>
    <row r="3" spans="1:13" ht="15" customHeight="1" thickBot="1">
      <c r="A3" s="6">
        <v>20</v>
      </c>
      <c r="B3" s="100">
        <f aca="true" t="shared" si="0" ref="B3:C12">EANMIX(B$2,$A3)</f>
        <v>4.829329967498779</v>
      </c>
      <c r="C3" s="100">
        <f t="shared" si="0"/>
        <v>6.093552589416504</v>
      </c>
      <c r="D3" s="101">
        <f aca="true" t="shared" si="1" ref="D3:G22">EANMIX(D$2,$A3)</f>
        <v>7.3577752113342285</v>
      </c>
      <c r="E3" s="100">
        <f t="shared" si="1"/>
        <v>8.621997833251953</v>
      </c>
      <c r="F3" s="100">
        <f t="shared" si="1"/>
        <v>9.88621997833252</v>
      </c>
      <c r="G3" s="101">
        <f t="shared" si="1"/>
        <v>11.150442123413086</v>
      </c>
      <c r="H3" s="100">
        <f aca="true" t="shared" si="2" ref="H3:H12">EANMIX(H$2,$A3)</f>
        <v>12.414664268493652</v>
      </c>
      <c r="I3" s="100">
        <f aca="true" t="shared" si="3" ref="I3:M12">EANMIX(I$2,$A3)</f>
        <v>13.678887367248535</v>
      </c>
      <c r="J3" s="101">
        <f t="shared" si="3"/>
        <v>14.943109512329102</v>
      </c>
      <c r="K3" s="100">
        <f t="shared" si="3"/>
        <v>16.207332611083984</v>
      </c>
      <c r="L3" s="100">
        <f t="shared" si="3"/>
        <v>17.471553802490234</v>
      </c>
      <c r="M3" s="102">
        <f t="shared" si="3"/>
        <v>18.735776901245117</v>
      </c>
    </row>
    <row r="4" spans="1:16" ht="15" customHeight="1" thickBot="1">
      <c r="A4" s="6">
        <v>25</v>
      </c>
      <c r="B4" s="100">
        <f t="shared" si="0"/>
        <v>6.036662578582764</v>
      </c>
      <c r="C4" s="100">
        <f t="shared" si="0"/>
        <v>7.616940498352051</v>
      </c>
      <c r="D4" s="101">
        <f t="shared" si="1"/>
        <v>9.197218894958496</v>
      </c>
      <c r="E4" s="100">
        <f t="shared" si="1"/>
        <v>10.777496337890625</v>
      </c>
      <c r="F4" s="100">
        <f t="shared" si="1"/>
        <v>12.357776641845703</v>
      </c>
      <c r="G4" s="101">
        <f t="shared" si="1"/>
        <v>13.9380521774292</v>
      </c>
      <c r="H4" s="100">
        <f t="shared" si="2"/>
        <v>15.518330574035645</v>
      </c>
      <c r="I4" s="100">
        <f t="shared" si="3"/>
        <v>17.098608016967773</v>
      </c>
      <c r="J4" s="101">
        <f t="shared" si="3"/>
        <v>18.67888641357422</v>
      </c>
      <c r="K4" s="100">
        <f t="shared" si="3"/>
        <v>20.259164810180664</v>
      </c>
      <c r="L4" s="100">
        <f t="shared" si="3"/>
        <v>21.83944320678711</v>
      </c>
      <c r="M4" s="102">
        <f t="shared" si="3"/>
        <v>23.419721603393555</v>
      </c>
      <c r="O4" s="113">
        <v>1</v>
      </c>
      <c r="P4" s="113" t="s">
        <v>32</v>
      </c>
    </row>
    <row r="5" spans="1:13" ht="15" customHeight="1" thickBot="1">
      <c r="A5" s="6">
        <v>30</v>
      </c>
      <c r="B5" s="100">
        <f t="shared" si="0"/>
        <v>7.243995189666748</v>
      </c>
      <c r="C5" s="100">
        <f t="shared" si="0"/>
        <v>9.140328407287598</v>
      </c>
      <c r="D5" s="101">
        <f t="shared" si="1"/>
        <v>11.036662101745605</v>
      </c>
      <c r="E5" s="100">
        <f t="shared" si="1"/>
        <v>12.932995796203613</v>
      </c>
      <c r="F5" s="100">
        <f t="shared" si="1"/>
        <v>14.829329490661621</v>
      </c>
      <c r="G5" s="101">
        <f t="shared" si="1"/>
        <v>16.725662231445312</v>
      </c>
      <c r="H5" s="100">
        <f t="shared" si="2"/>
        <v>18.621997833251953</v>
      </c>
      <c r="I5" s="100">
        <f t="shared" si="3"/>
        <v>20.51833152770996</v>
      </c>
      <c r="J5" s="101">
        <f t="shared" si="3"/>
        <v>22.41466522216797</v>
      </c>
      <c r="K5" s="100">
        <f t="shared" si="3"/>
        <v>24.310998916625977</v>
      </c>
      <c r="L5" s="100">
        <f t="shared" si="3"/>
        <v>26.207332611083984</v>
      </c>
      <c r="M5" s="102">
        <f t="shared" si="3"/>
        <v>28.103666305541992</v>
      </c>
    </row>
    <row r="6" spans="1:16" ht="15" customHeight="1" thickBot="1">
      <c r="A6" s="6">
        <v>35</v>
      </c>
      <c r="B6" s="100">
        <f t="shared" si="0"/>
        <v>8.451327323913574</v>
      </c>
      <c r="C6" s="100">
        <f t="shared" si="0"/>
        <v>10.663716316223145</v>
      </c>
      <c r="D6" s="101">
        <f t="shared" si="1"/>
        <v>12.876105308532715</v>
      </c>
      <c r="E6" s="100">
        <f t="shared" si="1"/>
        <v>15.088495254516602</v>
      </c>
      <c r="F6" s="100">
        <f t="shared" si="1"/>
        <v>17.300884246826172</v>
      </c>
      <c r="G6" s="101">
        <f t="shared" si="1"/>
        <v>19.513273239135742</v>
      </c>
      <c r="H6" s="100">
        <f t="shared" si="2"/>
        <v>21.725662231445312</v>
      </c>
      <c r="I6" s="100">
        <f t="shared" si="3"/>
        <v>23.938053131103516</v>
      </c>
      <c r="J6" s="101">
        <f t="shared" si="3"/>
        <v>26.150442123413086</v>
      </c>
      <c r="K6" s="100">
        <f t="shared" si="3"/>
        <v>28.362831115722656</v>
      </c>
      <c r="L6" s="100">
        <f t="shared" si="3"/>
        <v>30.575220108032227</v>
      </c>
      <c r="M6" s="102">
        <f t="shared" si="3"/>
        <v>32.7876091003418</v>
      </c>
      <c r="O6" s="113">
        <v>2</v>
      </c>
      <c r="P6" s="113" t="s">
        <v>33</v>
      </c>
    </row>
    <row r="7" spans="1:16" ht="15" customHeight="1" thickBot="1">
      <c r="A7" s="6">
        <v>40</v>
      </c>
      <c r="B7" s="100">
        <f t="shared" si="0"/>
        <v>9.658659934997559</v>
      </c>
      <c r="C7" s="100">
        <f t="shared" si="0"/>
        <v>12.187105178833008</v>
      </c>
      <c r="D7" s="101">
        <f t="shared" si="1"/>
        <v>14.715550422668457</v>
      </c>
      <c r="E7" s="100">
        <f t="shared" si="1"/>
        <v>17.243995666503906</v>
      </c>
      <c r="F7" s="100">
        <f t="shared" si="1"/>
        <v>19.77243995666504</v>
      </c>
      <c r="G7" s="101">
        <f t="shared" si="1"/>
        <v>22.300884246826172</v>
      </c>
      <c r="H7" s="100">
        <f t="shared" si="2"/>
        <v>24.829328536987305</v>
      </c>
      <c r="I7" s="100">
        <f t="shared" si="3"/>
        <v>27.35777473449707</v>
      </c>
      <c r="J7" s="101">
        <f t="shared" si="3"/>
        <v>29.886219024658203</v>
      </c>
      <c r="K7" s="100">
        <f t="shared" si="3"/>
        <v>32.41466522216797</v>
      </c>
      <c r="L7" s="100">
        <f t="shared" si="3"/>
        <v>34.94310760498047</v>
      </c>
      <c r="M7" s="102">
        <f t="shared" si="3"/>
        <v>37.471553802490234</v>
      </c>
      <c r="P7" s="113" t="s">
        <v>34</v>
      </c>
    </row>
    <row r="8" spans="1:13" ht="15" customHeight="1" thickBot="1">
      <c r="A8" s="6">
        <v>45</v>
      </c>
      <c r="B8" s="100">
        <f t="shared" si="0"/>
        <v>10.865992546081543</v>
      </c>
      <c r="C8" s="100">
        <f t="shared" si="0"/>
        <v>13.710493087768555</v>
      </c>
      <c r="D8" s="101">
        <f t="shared" si="1"/>
        <v>16.554994583129883</v>
      </c>
      <c r="E8" s="100">
        <f t="shared" si="1"/>
        <v>19.399494171142578</v>
      </c>
      <c r="F8" s="100">
        <f t="shared" si="1"/>
        <v>22.243995666503906</v>
      </c>
      <c r="G8" s="101">
        <f t="shared" si="1"/>
        <v>25.088491439819336</v>
      </c>
      <c r="H8" s="100">
        <f t="shared" si="2"/>
        <v>27.932998657226562</v>
      </c>
      <c r="I8" s="100">
        <f t="shared" si="3"/>
        <v>30.777498245239258</v>
      </c>
      <c r="J8" s="101">
        <f t="shared" si="3"/>
        <v>33.62199783325195</v>
      </c>
      <c r="K8" s="100">
        <f t="shared" si="3"/>
        <v>36.46649932861328</v>
      </c>
      <c r="L8" s="100">
        <f t="shared" si="3"/>
        <v>39.31100082397461</v>
      </c>
      <c r="M8" s="102">
        <f t="shared" si="3"/>
        <v>42.15550231933594</v>
      </c>
    </row>
    <row r="9" spans="1:16" ht="15" customHeight="1" thickBot="1">
      <c r="A9" s="6">
        <v>50</v>
      </c>
      <c r="B9" s="75">
        <f t="shared" si="0"/>
        <v>12.073325157165527</v>
      </c>
      <c r="C9" s="75">
        <f t="shared" si="0"/>
        <v>15.233880996704102</v>
      </c>
      <c r="D9" s="101">
        <f t="shared" si="1"/>
        <v>18.394437789916992</v>
      </c>
      <c r="E9" s="75">
        <f t="shared" si="1"/>
        <v>21.55499267578125</v>
      </c>
      <c r="F9" s="75">
        <f t="shared" si="1"/>
        <v>24.715553283691406</v>
      </c>
      <c r="G9" s="101">
        <f t="shared" si="1"/>
        <v>27.8761043548584</v>
      </c>
      <c r="H9" s="75">
        <f t="shared" si="2"/>
        <v>31.03666114807129</v>
      </c>
      <c r="I9" s="75">
        <f t="shared" si="3"/>
        <v>34.19721603393555</v>
      </c>
      <c r="J9" s="101">
        <f t="shared" si="3"/>
        <v>37.35777282714844</v>
      </c>
      <c r="K9" s="75">
        <f t="shared" si="3"/>
        <v>40.51832962036133</v>
      </c>
      <c r="L9" s="75">
        <f t="shared" si="3"/>
        <v>43.67888641357422</v>
      </c>
      <c r="M9" s="102">
        <f t="shared" si="3"/>
        <v>46.83944320678711</v>
      </c>
      <c r="O9" s="113">
        <v>3</v>
      </c>
      <c r="P9" s="113" t="s">
        <v>35</v>
      </c>
    </row>
    <row r="10" spans="1:16" ht="15" customHeight="1" thickBot="1">
      <c r="A10" s="6">
        <v>55</v>
      </c>
      <c r="B10" s="100">
        <f t="shared" si="0"/>
        <v>13.280657768249512</v>
      </c>
      <c r="C10" s="100">
        <f t="shared" si="0"/>
        <v>16.75726890563965</v>
      </c>
      <c r="D10" s="101">
        <f t="shared" si="1"/>
        <v>20.233882904052734</v>
      </c>
      <c r="E10" s="100">
        <f t="shared" si="1"/>
        <v>23.710494995117188</v>
      </c>
      <c r="F10" s="100">
        <f t="shared" si="1"/>
        <v>27.18710708618164</v>
      </c>
      <c r="G10" s="101">
        <f t="shared" si="1"/>
        <v>30.66371726989746</v>
      </c>
      <c r="H10" s="100">
        <f t="shared" si="2"/>
        <v>34.14033126831055</v>
      </c>
      <c r="I10" s="100">
        <f t="shared" si="3"/>
        <v>37.616943359375</v>
      </c>
      <c r="J10" s="101">
        <f t="shared" si="3"/>
        <v>41.09355545043945</v>
      </c>
      <c r="K10" s="100">
        <f t="shared" si="3"/>
        <v>44.570167541503906</v>
      </c>
      <c r="L10" s="100">
        <f t="shared" si="3"/>
        <v>48.046775817871094</v>
      </c>
      <c r="M10" s="102">
        <f t="shared" si="3"/>
        <v>51.52338790893555</v>
      </c>
      <c r="P10" s="113" t="s">
        <v>36</v>
      </c>
    </row>
    <row r="11" spans="1:13" ht="15" customHeight="1" thickBot="1">
      <c r="A11" s="6">
        <v>60</v>
      </c>
      <c r="B11" s="100">
        <f t="shared" si="0"/>
        <v>14.487990379333496</v>
      </c>
      <c r="C11" s="100">
        <f t="shared" si="0"/>
        <v>18.280656814575195</v>
      </c>
      <c r="D11" s="101">
        <f t="shared" si="1"/>
        <v>22.07332420349121</v>
      </c>
      <c r="E11" s="100">
        <f t="shared" si="1"/>
        <v>25.865991592407227</v>
      </c>
      <c r="F11" s="100">
        <f t="shared" si="1"/>
        <v>29.658658981323242</v>
      </c>
      <c r="G11" s="101">
        <f t="shared" si="1"/>
        <v>33.451324462890625</v>
      </c>
      <c r="H11" s="100">
        <f t="shared" si="2"/>
        <v>37.243995666503906</v>
      </c>
      <c r="I11" s="100">
        <f t="shared" si="3"/>
        <v>41.03666305541992</v>
      </c>
      <c r="J11" s="101">
        <f t="shared" si="3"/>
        <v>44.82933044433594</v>
      </c>
      <c r="K11" s="100">
        <f t="shared" si="3"/>
        <v>48.62199783325195</v>
      </c>
      <c r="L11" s="100">
        <f t="shared" si="3"/>
        <v>52.41466522216797</v>
      </c>
      <c r="M11" s="102">
        <f t="shared" si="3"/>
        <v>56.207332611083984</v>
      </c>
    </row>
    <row r="12" spans="1:16" ht="15" customHeight="1" thickBot="1">
      <c r="A12" s="6">
        <v>65</v>
      </c>
      <c r="B12" s="100">
        <f t="shared" si="0"/>
        <v>15.695322036743164</v>
      </c>
      <c r="C12" s="100">
        <f t="shared" si="0"/>
        <v>19.804044723510742</v>
      </c>
      <c r="D12" s="101">
        <f t="shared" si="1"/>
        <v>23.912769317626953</v>
      </c>
      <c r="E12" s="100">
        <f t="shared" si="1"/>
        <v>28.02149200439453</v>
      </c>
      <c r="F12" s="100">
        <f t="shared" si="1"/>
        <v>32.13021469116211</v>
      </c>
      <c r="G12" s="101">
        <f t="shared" si="1"/>
        <v>36.23893737792969</v>
      </c>
      <c r="H12" s="100">
        <f t="shared" si="2"/>
        <v>40.34766387939453</v>
      </c>
      <c r="I12" s="100">
        <f t="shared" si="3"/>
        <v>44.45638656616211</v>
      </c>
      <c r="J12" s="101">
        <f t="shared" si="3"/>
        <v>48.56510925292969</v>
      </c>
      <c r="K12" s="100">
        <f t="shared" si="3"/>
        <v>52.673831939697266</v>
      </c>
      <c r="L12" s="100">
        <f t="shared" si="3"/>
        <v>56.782554626464844</v>
      </c>
      <c r="M12" s="102">
        <f t="shared" si="3"/>
        <v>60.89127731323242</v>
      </c>
      <c r="O12" s="113">
        <v>4</v>
      </c>
      <c r="P12" s="113" t="s">
        <v>37</v>
      </c>
    </row>
    <row r="13" spans="1:16" ht="15" customHeight="1" thickBot="1">
      <c r="A13" s="6">
        <v>70</v>
      </c>
      <c r="B13" s="100">
        <f aca="true" t="shared" si="4" ref="B13:C22">EANMIX(B$2,$A13)</f>
        <v>16.90265464782715</v>
      </c>
      <c r="C13" s="100">
        <f t="shared" si="4"/>
        <v>21.32743263244629</v>
      </c>
      <c r="D13" s="101">
        <f t="shared" si="1"/>
        <v>25.75221061706543</v>
      </c>
      <c r="E13" s="100">
        <f t="shared" si="1"/>
        <v>30.176990509033203</v>
      </c>
      <c r="F13" s="100">
        <f t="shared" si="1"/>
        <v>34.601768493652344</v>
      </c>
      <c r="G13" s="101">
        <f t="shared" si="1"/>
        <v>39.026546478271484</v>
      </c>
      <c r="H13" s="100">
        <f aca="true" t="shared" si="5" ref="H13:H22">EANMIX(H$2,$A13)</f>
        <v>43.451324462890625</v>
      </c>
      <c r="I13" s="100">
        <f aca="true" t="shared" si="6" ref="I13:M22">EANMIX(I$2,$A13)</f>
        <v>47.87610626220703</v>
      </c>
      <c r="J13" s="101">
        <f t="shared" si="6"/>
        <v>52.30088424682617</v>
      </c>
      <c r="K13" s="100">
        <f t="shared" si="6"/>
        <v>56.72566223144531</v>
      </c>
      <c r="L13" s="100">
        <f t="shared" si="6"/>
        <v>61.15044021606445</v>
      </c>
      <c r="M13" s="102">
        <f t="shared" si="6"/>
        <v>65.5752182006836</v>
      </c>
      <c r="P13" s="113" t="s">
        <v>38</v>
      </c>
    </row>
    <row r="14" spans="1:13" ht="15" customHeight="1" thickBot="1">
      <c r="A14" s="6">
        <v>75</v>
      </c>
      <c r="B14" s="100">
        <f t="shared" si="4"/>
        <v>18.109987258911133</v>
      </c>
      <c r="C14" s="100">
        <f t="shared" si="4"/>
        <v>22.85082244873047</v>
      </c>
      <c r="D14" s="101">
        <f t="shared" si="1"/>
        <v>27.591657638549805</v>
      </c>
      <c r="E14" s="100">
        <f t="shared" si="1"/>
        <v>32.33249282836914</v>
      </c>
      <c r="F14" s="100">
        <f t="shared" si="1"/>
        <v>37.073326110839844</v>
      </c>
      <c r="G14" s="101">
        <f t="shared" si="1"/>
        <v>41.81415939331055</v>
      </c>
      <c r="H14" s="100">
        <f t="shared" si="5"/>
        <v>46.554996490478516</v>
      </c>
      <c r="I14" s="100">
        <f t="shared" si="6"/>
        <v>51.29582977294922</v>
      </c>
      <c r="J14" s="101">
        <f t="shared" si="6"/>
        <v>56.03666305541992</v>
      </c>
      <c r="K14" s="100">
        <f t="shared" si="6"/>
        <v>60.777496337890625</v>
      </c>
      <c r="L14" s="100">
        <f t="shared" si="6"/>
        <v>65.5183334350586</v>
      </c>
      <c r="M14" s="102">
        <f t="shared" si="6"/>
        <v>70.25916290283203</v>
      </c>
    </row>
    <row r="15" spans="1:16" ht="15" customHeight="1" thickBot="1">
      <c r="A15" s="6">
        <v>80</v>
      </c>
      <c r="B15" s="100">
        <f t="shared" si="4"/>
        <v>19.317319869995117</v>
      </c>
      <c r="C15" s="100">
        <f t="shared" si="4"/>
        <v>24.374210357666016</v>
      </c>
      <c r="D15" s="101">
        <f t="shared" si="1"/>
        <v>29.431100845336914</v>
      </c>
      <c r="E15" s="100">
        <f t="shared" si="1"/>
        <v>34.48799133300781</v>
      </c>
      <c r="F15" s="100">
        <f t="shared" si="1"/>
        <v>39.54487991333008</v>
      </c>
      <c r="G15" s="101">
        <f t="shared" si="1"/>
        <v>44.601768493652344</v>
      </c>
      <c r="H15" s="100">
        <f t="shared" si="5"/>
        <v>49.65865707397461</v>
      </c>
      <c r="I15" s="100">
        <f t="shared" si="6"/>
        <v>54.71554946899414</v>
      </c>
      <c r="J15" s="101">
        <f t="shared" si="6"/>
        <v>59.772438049316406</v>
      </c>
      <c r="K15" s="100">
        <f t="shared" si="6"/>
        <v>64.82933044433594</v>
      </c>
      <c r="L15" s="100">
        <f t="shared" si="6"/>
        <v>69.88621520996094</v>
      </c>
      <c r="M15" s="102">
        <f t="shared" si="6"/>
        <v>74.94310760498047</v>
      </c>
      <c r="O15" s="113">
        <v>5</v>
      </c>
      <c r="P15" s="113" t="s">
        <v>39</v>
      </c>
    </row>
    <row r="16" spans="1:13" ht="15" customHeight="1" thickBot="1">
      <c r="A16" s="6">
        <v>85</v>
      </c>
      <c r="B16" s="100">
        <f t="shared" si="4"/>
        <v>20.5246524810791</v>
      </c>
      <c r="C16" s="100">
        <f t="shared" si="4"/>
        <v>25.897598266601562</v>
      </c>
      <c r="D16" s="101">
        <f t="shared" si="1"/>
        <v>31.270544052124023</v>
      </c>
      <c r="E16" s="100">
        <f t="shared" si="1"/>
        <v>36.643489837646484</v>
      </c>
      <c r="F16" s="100">
        <f t="shared" si="1"/>
        <v>42.016441345214844</v>
      </c>
      <c r="G16" s="101">
        <f t="shared" si="1"/>
        <v>47.38937759399414</v>
      </c>
      <c r="H16" s="100">
        <f t="shared" si="5"/>
        <v>52.762325286865234</v>
      </c>
      <c r="I16" s="100">
        <f t="shared" si="6"/>
        <v>58.13527297973633</v>
      </c>
      <c r="J16" s="101">
        <f t="shared" si="6"/>
        <v>63.508216857910156</v>
      </c>
      <c r="K16" s="100">
        <f t="shared" si="6"/>
        <v>68.88116455078125</v>
      </c>
      <c r="L16" s="100">
        <f t="shared" si="6"/>
        <v>74.25411224365234</v>
      </c>
      <c r="M16" s="102">
        <f t="shared" si="6"/>
        <v>79.6270523071289</v>
      </c>
    </row>
    <row r="17" spans="1:16" ht="15" customHeight="1" thickBot="1">
      <c r="A17" s="6">
        <v>90</v>
      </c>
      <c r="B17" s="100">
        <f t="shared" si="4"/>
        <v>21.731985092163086</v>
      </c>
      <c r="C17" s="100">
        <f t="shared" si="4"/>
        <v>27.42098617553711</v>
      </c>
      <c r="D17" s="101">
        <f t="shared" si="1"/>
        <v>33.109989166259766</v>
      </c>
      <c r="E17" s="100">
        <f t="shared" si="1"/>
        <v>38.798988342285156</v>
      </c>
      <c r="F17" s="100">
        <f t="shared" si="1"/>
        <v>44.48799133300781</v>
      </c>
      <c r="G17" s="101">
        <f t="shared" si="1"/>
        <v>50.17698287963867</v>
      </c>
      <c r="H17" s="100">
        <f t="shared" si="5"/>
        <v>55.865997314453125</v>
      </c>
      <c r="I17" s="100">
        <f t="shared" si="6"/>
        <v>61.554996490478516</v>
      </c>
      <c r="J17" s="101">
        <f t="shared" si="6"/>
        <v>67.2439956665039</v>
      </c>
      <c r="K17" s="100">
        <f t="shared" si="6"/>
        <v>72.93299865722656</v>
      </c>
      <c r="L17" s="100">
        <f t="shared" si="6"/>
        <v>78.62200164794922</v>
      </c>
      <c r="M17" s="102">
        <f t="shared" si="6"/>
        <v>84.31100463867188</v>
      </c>
      <c r="O17" s="113" t="s">
        <v>40</v>
      </c>
      <c r="P17"/>
    </row>
    <row r="18" spans="1:13" ht="15" customHeight="1" thickBot="1">
      <c r="A18" s="6">
        <v>95</v>
      </c>
      <c r="B18" s="100">
        <f t="shared" si="4"/>
        <v>22.93931770324707</v>
      </c>
      <c r="C18" s="100">
        <f t="shared" si="4"/>
        <v>28.944374084472656</v>
      </c>
      <c r="D18" s="101">
        <f t="shared" si="1"/>
        <v>34.949432373046875</v>
      </c>
      <c r="E18" s="100">
        <f t="shared" si="1"/>
        <v>40.95448684692383</v>
      </c>
      <c r="F18" s="100">
        <f t="shared" si="1"/>
        <v>46.95954895019531</v>
      </c>
      <c r="G18" s="101">
        <f t="shared" si="1"/>
        <v>52.964595794677734</v>
      </c>
      <c r="H18" s="100">
        <f t="shared" si="5"/>
        <v>58.96965789794922</v>
      </c>
      <c r="I18" s="100">
        <f t="shared" si="6"/>
        <v>64.97471618652344</v>
      </c>
      <c r="J18" s="101">
        <f t="shared" si="6"/>
        <v>70.97977447509766</v>
      </c>
      <c r="K18" s="100">
        <f t="shared" si="6"/>
        <v>76.98483276367188</v>
      </c>
      <c r="L18" s="100">
        <f t="shared" si="6"/>
        <v>82.9898910522461</v>
      </c>
      <c r="M18" s="102">
        <f t="shared" si="6"/>
        <v>88.99494934082031</v>
      </c>
    </row>
    <row r="19" spans="1:17" ht="15" customHeight="1" thickBot="1">
      <c r="A19" s="6">
        <v>100</v>
      </c>
      <c r="B19" s="75">
        <f t="shared" si="4"/>
        <v>24.146650314331055</v>
      </c>
      <c r="C19" s="75">
        <f t="shared" si="4"/>
        <v>30.467761993408203</v>
      </c>
      <c r="D19" s="101">
        <f t="shared" si="1"/>
        <v>36.788875579833984</v>
      </c>
      <c r="E19" s="75">
        <f t="shared" si="1"/>
        <v>43.1099853515625</v>
      </c>
      <c r="F19" s="75">
        <f t="shared" si="1"/>
        <v>49.43110656738281</v>
      </c>
      <c r="G19" s="101">
        <f t="shared" si="1"/>
        <v>55.7522087097168</v>
      </c>
      <c r="H19" s="75">
        <f t="shared" si="5"/>
        <v>62.07332229614258</v>
      </c>
      <c r="I19" s="75">
        <f t="shared" si="6"/>
        <v>68.3944320678711</v>
      </c>
      <c r="J19" s="101">
        <f t="shared" si="6"/>
        <v>74.71554565429688</v>
      </c>
      <c r="K19" s="75">
        <f t="shared" si="6"/>
        <v>81.03665924072266</v>
      </c>
      <c r="L19" s="75">
        <f t="shared" si="6"/>
        <v>87.35777282714844</v>
      </c>
      <c r="M19" s="102">
        <f t="shared" si="6"/>
        <v>93.67888641357422</v>
      </c>
      <c r="O19" s="113">
        <v>6</v>
      </c>
      <c r="P19" s="113" t="s">
        <v>41</v>
      </c>
      <c r="Q19"/>
    </row>
    <row r="20" spans="1:17" ht="15" customHeight="1" thickBot="1">
      <c r="A20" s="6">
        <v>105</v>
      </c>
      <c r="B20" s="100">
        <f t="shared" si="4"/>
        <v>25.35398292541504</v>
      </c>
      <c r="C20" s="100">
        <f t="shared" si="4"/>
        <v>31.99114990234375</v>
      </c>
      <c r="D20" s="101">
        <f t="shared" si="1"/>
        <v>38.628318786621094</v>
      </c>
      <c r="E20" s="100">
        <f t="shared" si="1"/>
        <v>45.26548767089844</v>
      </c>
      <c r="F20" s="100">
        <f t="shared" si="1"/>
        <v>51.90266036987305</v>
      </c>
      <c r="G20" s="101">
        <f t="shared" si="1"/>
        <v>58.53982162475586</v>
      </c>
      <c r="H20" s="100">
        <f t="shared" si="5"/>
        <v>65.17699432373047</v>
      </c>
      <c r="I20" s="100">
        <f t="shared" si="6"/>
        <v>71.81416320800781</v>
      </c>
      <c r="J20" s="101">
        <f t="shared" si="6"/>
        <v>78.45132446289062</v>
      </c>
      <c r="K20" s="100">
        <f t="shared" si="6"/>
        <v>85.08849334716797</v>
      </c>
      <c r="L20" s="100">
        <f t="shared" si="6"/>
        <v>91.72566223144531</v>
      </c>
      <c r="M20" s="102">
        <f t="shared" si="6"/>
        <v>98.36283111572266</v>
      </c>
      <c r="P20" s="113" t="s">
        <v>42</v>
      </c>
      <c r="Q20"/>
    </row>
    <row r="21" spans="1:17" ht="15" customHeight="1" thickBot="1">
      <c r="A21" s="6">
        <v>110</v>
      </c>
      <c r="B21" s="100">
        <f t="shared" si="4"/>
        <v>26.561315536499023</v>
      </c>
      <c r="C21" s="100">
        <f t="shared" si="4"/>
        <v>33.5145378112793</v>
      </c>
      <c r="D21" s="101">
        <f t="shared" si="1"/>
        <v>40.46776580810547</v>
      </c>
      <c r="E21" s="100">
        <f t="shared" si="1"/>
        <v>47.420989990234375</v>
      </c>
      <c r="F21" s="100">
        <f t="shared" si="1"/>
        <v>54.37421417236328</v>
      </c>
      <c r="G21" s="101">
        <f t="shared" si="1"/>
        <v>61.32743453979492</v>
      </c>
      <c r="H21" s="100">
        <f t="shared" si="5"/>
        <v>68.2806625366211</v>
      </c>
      <c r="I21" s="100">
        <f t="shared" si="6"/>
        <v>75.23388671875</v>
      </c>
      <c r="J21" s="101">
        <f t="shared" si="6"/>
        <v>82.1871109008789</v>
      </c>
      <c r="K21" s="100">
        <f t="shared" si="6"/>
        <v>89.14033508300781</v>
      </c>
      <c r="L21" s="100">
        <f t="shared" si="6"/>
        <v>96.09355163574219</v>
      </c>
      <c r="M21" s="102">
        <f t="shared" si="6"/>
        <v>103.0467758178711</v>
      </c>
      <c r="P21" s="113" t="s">
        <v>43</v>
      </c>
      <c r="Q21"/>
    </row>
    <row r="22" spans="1:13" ht="15" customHeight="1" thickBot="1">
      <c r="A22" s="6">
        <v>115</v>
      </c>
      <c r="B22" s="100">
        <f t="shared" si="4"/>
        <v>27.768648147583008</v>
      </c>
      <c r="C22" s="100">
        <f t="shared" si="4"/>
        <v>35.037925720214844</v>
      </c>
      <c r="D22" s="101">
        <f t="shared" si="1"/>
        <v>42.30720520019531</v>
      </c>
      <c r="E22" s="100">
        <f t="shared" si="1"/>
        <v>49.57648468017578</v>
      </c>
      <c r="F22" s="100">
        <f t="shared" si="1"/>
        <v>56.84576416015625</v>
      </c>
      <c r="G22" s="101">
        <f t="shared" si="1"/>
        <v>64.11504364013672</v>
      </c>
      <c r="H22" s="100">
        <f t="shared" si="5"/>
        <v>71.38432312011719</v>
      </c>
      <c r="I22" s="100">
        <f t="shared" si="6"/>
        <v>78.65360260009766</v>
      </c>
      <c r="J22" s="101">
        <f t="shared" si="6"/>
        <v>85.9228744506836</v>
      </c>
      <c r="K22" s="100">
        <f t="shared" si="6"/>
        <v>93.19215393066406</v>
      </c>
      <c r="L22" s="100">
        <f t="shared" si="6"/>
        <v>100.46143341064453</v>
      </c>
      <c r="M22" s="102">
        <f t="shared" si="6"/>
        <v>107.730712890625</v>
      </c>
    </row>
    <row r="23" spans="1:15" ht="15" customHeight="1" thickBot="1">
      <c r="A23" s="6">
        <v>120</v>
      </c>
      <c r="B23" s="100">
        <f aca="true" t="shared" si="7" ref="B23:C32">EANMIX(B$2,$A23)</f>
        <v>28.975980758666992</v>
      </c>
      <c r="C23" s="100">
        <f t="shared" si="7"/>
        <v>36.56131362915039</v>
      </c>
      <c r="D23" s="101">
        <f aca="true" t="shared" si="8" ref="D23:G42">EANMIX(D$2,$A23)</f>
        <v>44.14664840698242</v>
      </c>
      <c r="E23" s="100">
        <f t="shared" si="8"/>
        <v>51.73198318481445</v>
      </c>
      <c r="F23" s="100">
        <f t="shared" si="8"/>
        <v>59.317317962646484</v>
      </c>
      <c r="G23" s="101">
        <f t="shared" si="8"/>
        <v>66.90264892578125</v>
      </c>
      <c r="H23" s="100">
        <f aca="true" t="shared" si="9" ref="H23:H32">EANMIX(H$2,$A23)</f>
        <v>74.48799133300781</v>
      </c>
      <c r="I23" s="100">
        <f aca="true" t="shared" si="10" ref="I23:M32">EANMIX(I$2,$A23)</f>
        <v>82.07332611083984</v>
      </c>
      <c r="J23" s="101">
        <f t="shared" si="10"/>
        <v>89.65866088867188</v>
      </c>
      <c r="K23" s="100">
        <f t="shared" si="10"/>
        <v>97.2439956665039</v>
      </c>
      <c r="L23" s="100">
        <f t="shared" si="10"/>
        <v>104.82933044433594</v>
      </c>
      <c r="M23" s="102">
        <f t="shared" si="10"/>
        <v>112.41466522216797</v>
      </c>
      <c r="O23" s="113" t="s">
        <v>44</v>
      </c>
    </row>
    <row r="24" spans="1:17" ht="15" customHeight="1" thickBot="1">
      <c r="A24" s="6">
        <v>125</v>
      </c>
      <c r="B24" s="100">
        <f t="shared" si="7"/>
        <v>30.183311462402344</v>
      </c>
      <c r="C24" s="100">
        <f t="shared" si="7"/>
        <v>38.08470153808594</v>
      </c>
      <c r="D24" s="101">
        <f t="shared" si="8"/>
        <v>45.9860954284668</v>
      </c>
      <c r="E24" s="100">
        <f t="shared" si="8"/>
        <v>53.88748550415039</v>
      </c>
      <c r="F24" s="100">
        <f t="shared" si="8"/>
        <v>61.788875579833984</v>
      </c>
      <c r="G24" s="101">
        <f t="shared" si="8"/>
        <v>69.69026184082031</v>
      </c>
      <c r="H24" s="100">
        <f t="shared" si="9"/>
        <v>77.59165954589844</v>
      </c>
      <c r="I24" s="100">
        <f t="shared" si="10"/>
        <v>85.49304962158203</v>
      </c>
      <c r="J24" s="101">
        <f t="shared" si="10"/>
        <v>93.39443969726562</v>
      </c>
      <c r="K24" s="100">
        <f t="shared" si="10"/>
        <v>101.29582977294922</v>
      </c>
      <c r="L24" s="100">
        <f t="shared" si="10"/>
        <v>109.19721984863281</v>
      </c>
      <c r="M24" s="102">
        <f t="shared" si="10"/>
        <v>117.0986099243164</v>
      </c>
      <c r="Q24"/>
    </row>
    <row r="25" spans="1:16" ht="15" customHeight="1" thickBot="1">
      <c r="A25" s="6">
        <v>130</v>
      </c>
      <c r="B25" s="100">
        <f t="shared" si="7"/>
        <v>31.390644073486328</v>
      </c>
      <c r="C25" s="100">
        <f t="shared" si="7"/>
        <v>39.608089447021484</v>
      </c>
      <c r="D25" s="101">
        <f t="shared" si="8"/>
        <v>47.825538635253906</v>
      </c>
      <c r="E25" s="100">
        <f t="shared" si="8"/>
        <v>56.04298400878906</v>
      </c>
      <c r="F25" s="100">
        <f t="shared" si="8"/>
        <v>64.26042938232422</v>
      </c>
      <c r="G25" s="101">
        <f t="shared" si="8"/>
        <v>72.47787475585938</v>
      </c>
      <c r="H25" s="100">
        <f t="shared" si="9"/>
        <v>80.69532775878906</v>
      </c>
      <c r="I25" s="100">
        <f t="shared" si="10"/>
        <v>88.91277313232422</v>
      </c>
      <c r="J25" s="101">
        <f t="shared" si="10"/>
        <v>97.13021850585938</v>
      </c>
      <c r="K25" s="100">
        <f t="shared" si="10"/>
        <v>105.34766387939453</v>
      </c>
      <c r="L25" s="100">
        <f t="shared" si="10"/>
        <v>113.56510925292969</v>
      </c>
      <c r="M25" s="102">
        <f t="shared" si="10"/>
        <v>121.78255462646484</v>
      </c>
      <c r="O25" s="113">
        <v>7</v>
      </c>
      <c r="P25" s="113" t="s">
        <v>45</v>
      </c>
    </row>
    <row r="26" spans="1:13" ht="15" customHeight="1" thickBot="1">
      <c r="A26" s="6">
        <v>135</v>
      </c>
      <c r="B26" s="100">
        <f t="shared" si="7"/>
        <v>32.59797668457031</v>
      </c>
      <c r="C26" s="100">
        <f t="shared" si="7"/>
        <v>41.13147735595703</v>
      </c>
      <c r="D26" s="101">
        <f t="shared" si="8"/>
        <v>49.664981842041016</v>
      </c>
      <c r="E26" s="100">
        <f t="shared" si="8"/>
        <v>58.198482513427734</v>
      </c>
      <c r="F26" s="100">
        <f t="shared" si="8"/>
        <v>66.73198699951172</v>
      </c>
      <c r="G26" s="101">
        <f t="shared" si="8"/>
        <v>75.26548767089844</v>
      </c>
      <c r="H26" s="100">
        <f t="shared" si="9"/>
        <v>83.79899597167969</v>
      </c>
      <c r="I26" s="100">
        <f t="shared" si="10"/>
        <v>92.3324966430664</v>
      </c>
      <c r="J26" s="101">
        <f t="shared" si="10"/>
        <v>100.86599731445312</v>
      </c>
      <c r="K26" s="100">
        <f t="shared" si="10"/>
        <v>109.39949798583984</v>
      </c>
      <c r="L26" s="100">
        <f t="shared" si="10"/>
        <v>117.93299865722656</v>
      </c>
      <c r="M26" s="102">
        <f t="shared" si="10"/>
        <v>126.46649932861328</v>
      </c>
    </row>
    <row r="27" spans="1:16" ht="15" customHeight="1" thickBot="1">
      <c r="A27" s="6">
        <v>140</v>
      </c>
      <c r="B27" s="100">
        <f t="shared" si="7"/>
        <v>33.8053092956543</v>
      </c>
      <c r="C27" s="100">
        <f t="shared" si="7"/>
        <v>42.65486526489258</v>
      </c>
      <c r="D27" s="101">
        <f t="shared" si="8"/>
        <v>51.50442123413086</v>
      </c>
      <c r="E27" s="100">
        <f t="shared" si="8"/>
        <v>60.353981018066406</v>
      </c>
      <c r="F27" s="100">
        <f t="shared" si="8"/>
        <v>69.20353698730469</v>
      </c>
      <c r="G27" s="101">
        <f t="shared" si="8"/>
        <v>78.05309295654297</v>
      </c>
      <c r="H27" s="100">
        <f t="shared" si="9"/>
        <v>86.90264892578125</v>
      </c>
      <c r="I27" s="100">
        <f t="shared" si="10"/>
        <v>95.75221252441406</v>
      </c>
      <c r="J27" s="101">
        <f t="shared" si="10"/>
        <v>104.60176849365234</v>
      </c>
      <c r="K27" s="100">
        <f t="shared" si="10"/>
        <v>113.45132446289062</v>
      </c>
      <c r="L27" s="100">
        <f t="shared" si="10"/>
        <v>122.3008804321289</v>
      </c>
      <c r="M27" s="102">
        <f t="shared" si="10"/>
        <v>131.1504364013672</v>
      </c>
      <c r="O27" s="113">
        <v>8</v>
      </c>
      <c r="P27" s="113" t="s">
        <v>46</v>
      </c>
    </row>
    <row r="28" spans="1:16" ht="15" customHeight="1" thickBot="1">
      <c r="A28" s="6">
        <v>145</v>
      </c>
      <c r="B28" s="100">
        <f t="shared" si="7"/>
        <v>35.01264190673828</v>
      </c>
      <c r="C28" s="100">
        <f t="shared" si="7"/>
        <v>44.178253173828125</v>
      </c>
      <c r="D28" s="101">
        <f t="shared" si="8"/>
        <v>53.343868255615234</v>
      </c>
      <c r="E28" s="100">
        <f t="shared" si="8"/>
        <v>62.50947952270508</v>
      </c>
      <c r="F28" s="100">
        <f t="shared" si="8"/>
        <v>71.67509460449219</v>
      </c>
      <c r="G28" s="101">
        <f t="shared" si="8"/>
        <v>80.84070587158203</v>
      </c>
      <c r="H28" s="100">
        <f t="shared" si="9"/>
        <v>90.00631713867188</v>
      </c>
      <c r="I28" s="100">
        <f t="shared" si="10"/>
        <v>99.17193603515625</v>
      </c>
      <c r="J28" s="101">
        <f t="shared" si="10"/>
        <v>108.3375473022461</v>
      </c>
      <c r="K28" s="100">
        <f t="shared" si="10"/>
        <v>117.50315856933594</v>
      </c>
      <c r="L28" s="100">
        <f t="shared" si="10"/>
        <v>126.66876983642578</v>
      </c>
      <c r="M28" s="102">
        <f t="shared" si="10"/>
        <v>135.83438110351562</v>
      </c>
      <c r="P28" s="113" t="s">
        <v>47</v>
      </c>
    </row>
    <row r="29" spans="1:16" ht="15" customHeight="1" thickBot="1">
      <c r="A29" s="6">
        <v>150</v>
      </c>
      <c r="B29" s="75">
        <f t="shared" si="7"/>
        <v>36.219974517822266</v>
      </c>
      <c r="C29" s="75">
        <f t="shared" si="7"/>
        <v>45.70164489746094</v>
      </c>
      <c r="D29" s="101">
        <f t="shared" si="8"/>
        <v>55.18331527709961</v>
      </c>
      <c r="E29" s="75">
        <f t="shared" si="8"/>
        <v>64.66498565673828</v>
      </c>
      <c r="F29" s="75">
        <f t="shared" si="8"/>
        <v>74.14665222167969</v>
      </c>
      <c r="G29" s="101">
        <f t="shared" si="8"/>
        <v>83.6283187866211</v>
      </c>
      <c r="H29" s="75">
        <f t="shared" si="9"/>
        <v>93.10999298095703</v>
      </c>
      <c r="I29" s="75">
        <f t="shared" si="10"/>
        <v>102.59165954589844</v>
      </c>
      <c r="J29" s="101">
        <f t="shared" si="10"/>
        <v>112.07332611083984</v>
      </c>
      <c r="K29" s="75">
        <f t="shared" si="10"/>
        <v>121.55499267578125</v>
      </c>
      <c r="L29" s="75">
        <f t="shared" si="10"/>
        <v>131.0366668701172</v>
      </c>
      <c r="M29" s="102">
        <f t="shared" si="10"/>
        <v>140.51832580566406</v>
      </c>
      <c r="P29"/>
    </row>
    <row r="30" spans="1:15" ht="15" customHeight="1" thickBot="1">
      <c r="A30" s="6">
        <v>155</v>
      </c>
      <c r="B30" s="100">
        <f t="shared" si="7"/>
        <v>37.42730712890625</v>
      </c>
      <c r="C30" s="100">
        <f t="shared" si="7"/>
        <v>47.225032806396484</v>
      </c>
      <c r="D30" s="101">
        <f t="shared" si="8"/>
        <v>57.02275466918945</v>
      </c>
      <c r="E30" s="100">
        <f t="shared" si="8"/>
        <v>66.82048034667969</v>
      </c>
      <c r="F30" s="100">
        <f t="shared" si="8"/>
        <v>76.61820220947266</v>
      </c>
      <c r="G30" s="101">
        <f t="shared" si="8"/>
        <v>86.41592407226562</v>
      </c>
      <c r="H30" s="100">
        <f t="shared" si="9"/>
        <v>96.2136459350586</v>
      </c>
      <c r="I30" s="100">
        <f t="shared" si="10"/>
        <v>106.0113754272461</v>
      </c>
      <c r="J30" s="101">
        <f t="shared" si="10"/>
        <v>115.80909729003906</v>
      </c>
      <c r="K30" s="100">
        <f t="shared" si="10"/>
        <v>125.60681915283203</v>
      </c>
      <c r="L30" s="100">
        <f t="shared" si="10"/>
        <v>135.404541015625</v>
      </c>
      <c r="M30" s="102">
        <f t="shared" si="10"/>
        <v>145.2022705078125</v>
      </c>
      <c r="O30" s="113" t="s">
        <v>48</v>
      </c>
    </row>
    <row r="31" spans="1:16" ht="15" customHeight="1" thickBot="1">
      <c r="A31" s="6">
        <v>160</v>
      </c>
      <c r="B31" s="100">
        <f t="shared" si="7"/>
        <v>38.634639739990234</v>
      </c>
      <c r="C31" s="100">
        <f t="shared" si="7"/>
        <v>48.74842071533203</v>
      </c>
      <c r="D31" s="101">
        <f t="shared" si="8"/>
        <v>58.86220169067383</v>
      </c>
      <c r="E31" s="100">
        <f t="shared" si="8"/>
        <v>68.97598266601562</v>
      </c>
      <c r="F31" s="100">
        <f t="shared" si="8"/>
        <v>79.08975982666016</v>
      </c>
      <c r="G31" s="101">
        <f t="shared" si="8"/>
        <v>89.20353698730469</v>
      </c>
      <c r="H31" s="100">
        <f t="shared" si="9"/>
        <v>99.31731414794922</v>
      </c>
      <c r="I31" s="100">
        <f t="shared" si="10"/>
        <v>109.43109893798828</v>
      </c>
      <c r="J31" s="101">
        <f t="shared" si="10"/>
        <v>119.54487609863281</v>
      </c>
      <c r="K31" s="100">
        <f t="shared" si="10"/>
        <v>129.65866088867188</v>
      </c>
      <c r="L31" s="100">
        <f t="shared" si="10"/>
        <v>139.77243041992188</v>
      </c>
      <c r="M31" s="102">
        <f t="shared" si="10"/>
        <v>149.88621520996094</v>
      </c>
      <c r="P31" s="113" t="s">
        <v>49</v>
      </c>
    </row>
    <row r="32" spans="1:16" ht="15" customHeight="1" thickBot="1">
      <c r="A32" s="6">
        <v>165</v>
      </c>
      <c r="B32" s="100">
        <f t="shared" si="7"/>
        <v>39.84197235107422</v>
      </c>
      <c r="C32" s="100">
        <f t="shared" si="7"/>
        <v>50.27180862426758</v>
      </c>
      <c r="D32" s="101">
        <f t="shared" si="8"/>
        <v>60.70164108276367</v>
      </c>
      <c r="E32" s="100">
        <f t="shared" si="8"/>
        <v>71.13147735595703</v>
      </c>
      <c r="F32" s="100">
        <f t="shared" si="8"/>
        <v>81.56132507324219</v>
      </c>
      <c r="G32" s="101">
        <f t="shared" si="8"/>
        <v>91.99114227294922</v>
      </c>
      <c r="H32" s="100">
        <f t="shared" si="9"/>
        <v>102.42098236083984</v>
      </c>
      <c r="I32" s="100">
        <f t="shared" si="10"/>
        <v>112.85082244873047</v>
      </c>
      <c r="J32" s="101">
        <f t="shared" si="10"/>
        <v>123.28065490722656</v>
      </c>
      <c r="K32" s="100">
        <f t="shared" si="10"/>
        <v>133.7104949951172</v>
      </c>
      <c r="L32" s="100">
        <f t="shared" si="10"/>
        <v>144.1403350830078</v>
      </c>
      <c r="M32" s="102">
        <f t="shared" si="10"/>
        <v>154.57015991210938</v>
      </c>
      <c r="P32" s="113" t="s">
        <v>50</v>
      </c>
    </row>
    <row r="33" spans="1:16" ht="15" customHeight="1" thickBot="1">
      <c r="A33" s="6">
        <v>170</v>
      </c>
      <c r="B33" s="100">
        <f aca="true" t="shared" si="11" ref="B33:C42">EANMIX(B$2,$A33)</f>
        <v>41.0493049621582</v>
      </c>
      <c r="C33" s="100">
        <f t="shared" si="11"/>
        <v>51.795196533203125</v>
      </c>
      <c r="D33" s="101">
        <f t="shared" si="8"/>
        <v>62.54108810424805</v>
      </c>
      <c r="E33" s="100">
        <f t="shared" si="8"/>
        <v>73.28697967529297</v>
      </c>
      <c r="F33" s="100">
        <f t="shared" si="8"/>
        <v>84.03288269042969</v>
      </c>
      <c r="G33" s="101">
        <f t="shared" si="8"/>
        <v>94.77875518798828</v>
      </c>
      <c r="H33" s="100">
        <f aca="true" t="shared" si="12" ref="H33:H42">EANMIX(H$2,$A33)</f>
        <v>105.52465057373047</v>
      </c>
      <c r="I33" s="100">
        <f aca="true" t="shared" si="13" ref="I33:M42">EANMIX(I$2,$A33)</f>
        <v>116.27054595947266</v>
      </c>
      <c r="J33" s="101">
        <f t="shared" si="13"/>
        <v>127.01643371582031</v>
      </c>
      <c r="K33" s="100">
        <f t="shared" si="13"/>
        <v>137.7623291015625</v>
      </c>
      <c r="L33" s="100">
        <f t="shared" si="13"/>
        <v>148.5082244873047</v>
      </c>
      <c r="M33" s="102">
        <f t="shared" si="13"/>
        <v>159.2541046142578</v>
      </c>
      <c r="P33" s="113" t="s">
        <v>51</v>
      </c>
    </row>
    <row r="34" spans="1:13" ht="15" customHeight="1" thickBot="1">
      <c r="A34" s="6">
        <v>175</v>
      </c>
      <c r="B34" s="100">
        <f t="shared" si="11"/>
        <v>42.25663757324219</v>
      </c>
      <c r="C34" s="100">
        <f t="shared" si="11"/>
        <v>53.31858444213867</v>
      </c>
      <c r="D34" s="101">
        <f t="shared" si="8"/>
        <v>64.38053131103516</v>
      </c>
      <c r="E34" s="100">
        <f t="shared" si="8"/>
        <v>75.44247436523438</v>
      </c>
      <c r="F34" s="100">
        <f t="shared" si="8"/>
        <v>86.50442504882812</v>
      </c>
      <c r="G34" s="101">
        <f t="shared" si="8"/>
        <v>97.56635284423828</v>
      </c>
      <c r="H34" s="100">
        <f t="shared" si="12"/>
        <v>108.6283187866211</v>
      </c>
      <c r="I34" s="100">
        <f t="shared" si="13"/>
        <v>119.69026947021484</v>
      </c>
      <c r="J34" s="101">
        <f t="shared" si="13"/>
        <v>130.75221252441406</v>
      </c>
      <c r="K34" s="100">
        <f t="shared" si="13"/>
        <v>141.8141632080078</v>
      </c>
      <c r="L34" s="100">
        <f t="shared" si="13"/>
        <v>152.87611389160156</v>
      </c>
      <c r="M34" s="102">
        <f t="shared" si="13"/>
        <v>163.9380645751953</v>
      </c>
    </row>
    <row r="35" spans="1:15" ht="15" customHeight="1" thickBot="1">
      <c r="A35" s="6">
        <v>180</v>
      </c>
      <c r="B35" s="100">
        <f t="shared" si="11"/>
        <v>43.46397018432617</v>
      </c>
      <c r="C35" s="100">
        <f t="shared" si="11"/>
        <v>54.84197235107422</v>
      </c>
      <c r="D35" s="101">
        <f t="shared" si="8"/>
        <v>66.21997833251953</v>
      </c>
      <c r="E35" s="100">
        <f t="shared" si="8"/>
        <v>77.59797668457031</v>
      </c>
      <c r="F35" s="100">
        <f t="shared" si="8"/>
        <v>88.97598266601562</v>
      </c>
      <c r="G35" s="101">
        <f t="shared" si="8"/>
        <v>100.35396575927734</v>
      </c>
      <c r="H35" s="100">
        <f t="shared" si="12"/>
        <v>111.73199462890625</v>
      </c>
      <c r="I35" s="100">
        <f t="shared" si="13"/>
        <v>123.10999298095703</v>
      </c>
      <c r="J35" s="101">
        <f t="shared" si="13"/>
        <v>134.4879913330078</v>
      </c>
      <c r="K35" s="100">
        <f t="shared" si="13"/>
        <v>145.86599731445312</v>
      </c>
      <c r="L35" s="100">
        <f t="shared" si="13"/>
        <v>157.24400329589844</v>
      </c>
      <c r="M35" s="102">
        <f t="shared" si="13"/>
        <v>168.62200927734375</v>
      </c>
      <c r="O35" s="113" t="s">
        <v>52</v>
      </c>
    </row>
    <row r="36" spans="1:16" ht="15" customHeight="1" thickBot="1">
      <c r="A36" s="6">
        <v>185</v>
      </c>
      <c r="B36" s="100">
        <f t="shared" si="11"/>
        <v>44.671302795410156</v>
      </c>
      <c r="C36" s="100">
        <f t="shared" si="11"/>
        <v>56.365360260009766</v>
      </c>
      <c r="D36" s="101">
        <f t="shared" si="8"/>
        <v>68.05941772460938</v>
      </c>
      <c r="E36" s="100">
        <f t="shared" si="8"/>
        <v>79.75347900390625</v>
      </c>
      <c r="F36" s="100">
        <f t="shared" si="8"/>
        <v>91.44754028320312</v>
      </c>
      <c r="G36" s="101">
        <f t="shared" si="8"/>
        <v>103.1415786743164</v>
      </c>
      <c r="H36" s="100">
        <f t="shared" si="12"/>
        <v>114.83564758300781</v>
      </c>
      <c r="I36" s="100">
        <f t="shared" si="13"/>
        <v>126.52970886230469</v>
      </c>
      <c r="J36" s="101">
        <f t="shared" si="13"/>
        <v>138.22377014160156</v>
      </c>
      <c r="K36" s="100">
        <f t="shared" si="13"/>
        <v>149.91783142089844</v>
      </c>
      <c r="L36" s="100">
        <f t="shared" si="13"/>
        <v>161.61187744140625</v>
      </c>
      <c r="M36" s="102">
        <f t="shared" si="13"/>
        <v>173.30592346191406</v>
      </c>
      <c r="P36" s="113" t="s">
        <v>53</v>
      </c>
    </row>
    <row r="37" spans="1:16" ht="15" customHeight="1" thickBot="1">
      <c r="A37" s="6">
        <v>190</v>
      </c>
      <c r="B37" s="100">
        <f t="shared" si="11"/>
        <v>45.87863540649414</v>
      </c>
      <c r="C37" s="100">
        <f t="shared" si="11"/>
        <v>57.88874816894531</v>
      </c>
      <c r="D37" s="101">
        <f t="shared" si="8"/>
        <v>69.89886474609375</v>
      </c>
      <c r="E37" s="100">
        <f t="shared" si="8"/>
        <v>81.90897369384766</v>
      </c>
      <c r="F37" s="100">
        <f t="shared" si="8"/>
        <v>93.91909790039062</v>
      </c>
      <c r="G37" s="101">
        <f t="shared" si="8"/>
        <v>105.92919158935547</v>
      </c>
      <c r="H37" s="100">
        <f t="shared" si="12"/>
        <v>117.93931579589844</v>
      </c>
      <c r="I37" s="100">
        <f t="shared" si="13"/>
        <v>129.94943237304688</v>
      </c>
      <c r="J37" s="101">
        <f t="shared" si="13"/>
        <v>141.9595489501953</v>
      </c>
      <c r="K37" s="100">
        <f t="shared" si="13"/>
        <v>153.96966552734375</v>
      </c>
      <c r="L37" s="100">
        <f t="shared" si="13"/>
        <v>165.9797821044922</v>
      </c>
      <c r="M37" s="102">
        <f t="shared" si="13"/>
        <v>177.98989868164062</v>
      </c>
      <c r="P37" s="113" t="s">
        <v>54</v>
      </c>
    </row>
    <row r="38" spans="1:13" ht="15" customHeight="1" thickBot="1">
      <c r="A38" s="6">
        <v>195</v>
      </c>
      <c r="B38" s="100">
        <f t="shared" si="11"/>
        <v>47.08596420288086</v>
      </c>
      <c r="C38" s="100">
        <f t="shared" si="11"/>
        <v>59.41213607788086</v>
      </c>
      <c r="D38" s="101">
        <f t="shared" si="8"/>
        <v>71.7383041381836</v>
      </c>
      <c r="E38" s="100">
        <f t="shared" si="8"/>
        <v>84.06446838378906</v>
      </c>
      <c r="F38" s="100">
        <f t="shared" si="8"/>
        <v>96.39065551757812</v>
      </c>
      <c r="G38" s="101">
        <f t="shared" si="8"/>
        <v>108.71680450439453</v>
      </c>
      <c r="H38" s="100">
        <f t="shared" si="12"/>
        <v>121.04297637939453</v>
      </c>
      <c r="I38" s="100">
        <f t="shared" si="13"/>
        <v>133.369140625</v>
      </c>
      <c r="J38" s="101">
        <f t="shared" si="13"/>
        <v>145.6953125</v>
      </c>
      <c r="K38" s="100">
        <f t="shared" si="13"/>
        <v>158.021484375</v>
      </c>
      <c r="L38" s="100">
        <f t="shared" si="13"/>
        <v>170.34765625</v>
      </c>
      <c r="M38" s="102">
        <f t="shared" si="13"/>
        <v>182.673828125</v>
      </c>
    </row>
    <row r="39" spans="1:13" ht="15" customHeight="1" thickBot="1">
      <c r="A39" s="6">
        <v>200</v>
      </c>
      <c r="B39" s="75">
        <f t="shared" si="11"/>
        <v>48.29330062866211</v>
      </c>
      <c r="C39" s="75">
        <f t="shared" si="11"/>
        <v>60.935523986816406</v>
      </c>
      <c r="D39" s="101">
        <f t="shared" si="8"/>
        <v>73.57775115966797</v>
      </c>
      <c r="E39" s="75">
        <f t="shared" si="8"/>
        <v>86.219970703125</v>
      </c>
      <c r="F39" s="75">
        <f t="shared" si="8"/>
        <v>98.86221313476562</v>
      </c>
      <c r="G39" s="101">
        <f t="shared" si="8"/>
        <v>111.5044174194336</v>
      </c>
      <c r="H39" s="75">
        <f t="shared" si="12"/>
        <v>124.14664459228516</v>
      </c>
      <c r="I39" s="75">
        <f t="shared" si="13"/>
        <v>136.7888641357422</v>
      </c>
      <c r="J39" s="101">
        <f t="shared" si="13"/>
        <v>149.43109130859375</v>
      </c>
      <c r="K39" s="75">
        <f t="shared" si="13"/>
        <v>162.0733184814453</v>
      </c>
      <c r="L39" s="75">
        <f t="shared" si="13"/>
        <v>174.71554565429688</v>
      </c>
      <c r="M39" s="102">
        <f t="shared" si="13"/>
        <v>187.35777282714844</v>
      </c>
    </row>
    <row r="40" spans="1:13" ht="15" customHeight="1" thickBot="1">
      <c r="A40" s="6">
        <v>205</v>
      </c>
      <c r="B40" s="100">
        <f t="shared" si="11"/>
        <v>49.50062942504883</v>
      </c>
      <c r="C40" s="100">
        <f t="shared" si="11"/>
        <v>62.45891189575195</v>
      </c>
      <c r="D40" s="101">
        <f t="shared" si="8"/>
        <v>75.41719055175781</v>
      </c>
      <c r="E40" s="100">
        <f t="shared" si="8"/>
        <v>88.37547302246094</v>
      </c>
      <c r="F40" s="100">
        <f t="shared" si="8"/>
        <v>101.3337631225586</v>
      </c>
      <c r="G40" s="101">
        <f t="shared" si="8"/>
        <v>114.29203033447266</v>
      </c>
      <c r="H40" s="100">
        <f t="shared" si="12"/>
        <v>127.25031280517578</v>
      </c>
      <c r="I40" s="100">
        <f t="shared" si="13"/>
        <v>140.20858764648438</v>
      </c>
      <c r="J40" s="101">
        <f t="shared" si="13"/>
        <v>153.1668701171875</v>
      </c>
      <c r="K40" s="100">
        <f t="shared" si="13"/>
        <v>166.12515258789062</v>
      </c>
      <c r="L40" s="100">
        <f t="shared" si="13"/>
        <v>179.08343505859375</v>
      </c>
      <c r="M40" s="102">
        <f t="shared" si="13"/>
        <v>192.04171752929688</v>
      </c>
    </row>
    <row r="41" spans="1:13" ht="15" customHeight="1" thickBot="1">
      <c r="A41" s="6">
        <v>210</v>
      </c>
      <c r="B41" s="100">
        <f t="shared" si="11"/>
        <v>50.70796585083008</v>
      </c>
      <c r="C41" s="100">
        <f t="shared" si="11"/>
        <v>63.9822998046875</v>
      </c>
      <c r="D41" s="101">
        <f t="shared" si="8"/>
        <v>77.25663757324219</v>
      </c>
      <c r="E41" s="100">
        <f t="shared" si="8"/>
        <v>90.53097534179688</v>
      </c>
      <c r="F41" s="100">
        <f t="shared" si="8"/>
        <v>103.8053207397461</v>
      </c>
      <c r="G41" s="101">
        <f t="shared" si="8"/>
        <v>117.07964324951172</v>
      </c>
      <c r="H41" s="100">
        <f t="shared" si="12"/>
        <v>130.35398864746094</v>
      </c>
      <c r="I41" s="100">
        <f t="shared" si="13"/>
        <v>143.62832641601562</v>
      </c>
      <c r="J41" s="101">
        <f t="shared" si="13"/>
        <v>156.90264892578125</v>
      </c>
      <c r="K41" s="100">
        <f t="shared" si="13"/>
        <v>170.17698669433594</v>
      </c>
      <c r="L41" s="100">
        <f t="shared" si="13"/>
        <v>183.45132446289062</v>
      </c>
      <c r="M41" s="102">
        <f t="shared" si="13"/>
        <v>196.7256622314453</v>
      </c>
    </row>
    <row r="42" spans="1:13" ht="15" customHeight="1" thickBot="1">
      <c r="A42" s="6">
        <v>215</v>
      </c>
      <c r="B42" s="100">
        <f t="shared" si="11"/>
        <v>51.9152946472168</v>
      </c>
      <c r="C42" s="100">
        <f t="shared" si="11"/>
        <v>65.50568389892578</v>
      </c>
      <c r="D42" s="101">
        <f t="shared" si="8"/>
        <v>79.09607696533203</v>
      </c>
      <c r="E42" s="100">
        <f t="shared" si="8"/>
        <v>92.68647766113281</v>
      </c>
      <c r="F42" s="100">
        <f t="shared" si="8"/>
        <v>106.27687072753906</v>
      </c>
      <c r="G42" s="101">
        <f t="shared" si="8"/>
        <v>119.86725616455078</v>
      </c>
      <c r="H42" s="100">
        <f t="shared" si="12"/>
        <v>133.45765686035156</v>
      </c>
      <c r="I42" s="100">
        <f t="shared" si="13"/>
        <v>147.0480499267578</v>
      </c>
      <c r="J42" s="101">
        <f t="shared" si="13"/>
        <v>160.63844299316406</v>
      </c>
      <c r="K42" s="100">
        <f t="shared" si="13"/>
        <v>174.22882080078125</v>
      </c>
      <c r="L42" s="100">
        <f t="shared" si="13"/>
        <v>187.8192138671875</v>
      </c>
      <c r="M42" s="102">
        <f t="shared" si="13"/>
        <v>201.40960693359375</v>
      </c>
    </row>
    <row r="43" spans="1:13" ht="15" customHeight="1" thickBot="1">
      <c r="A43" s="6">
        <v>220</v>
      </c>
      <c r="B43" s="100">
        <f aca="true" t="shared" si="14" ref="B43:C49">EANMIX(B$2,$A43)</f>
        <v>53.12263107299805</v>
      </c>
      <c r="C43" s="100">
        <f t="shared" si="14"/>
        <v>67.0290756225586</v>
      </c>
      <c r="D43" s="101">
        <f aca="true" t="shared" si="15" ref="D43:G49">EANMIX(D$2,$A43)</f>
        <v>80.93553161621094</v>
      </c>
      <c r="E43" s="100">
        <f t="shared" si="15"/>
        <v>94.84197998046875</v>
      </c>
      <c r="F43" s="100">
        <f t="shared" si="15"/>
        <v>108.74842834472656</v>
      </c>
      <c r="G43" s="101">
        <f t="shared" si="15"/>
        <v>122.65486907958984</v>
      </c>
      <c r="H43" s="100">
        <f aca="true" t="shared" si="16" ref="H43:H49">EANMIX(H$2,$A43)</f>
        <v>136.5613250732422</v>
      </c>
      <c r="I43" s="100">
        <f aca="true" t="shared" si="17" ref="I43:M49">EANMIX(I$2,$A43)</f>
        <v>150.4677734375</v>
      </c>
      <c r="J43" s="101">
        <f t="shared" si="17"/>
        <v>164.3742218017578</v>
      </c>
      <c r="K43" s="100">
        <f t="shared" si="17"/>
        <v>178.28067016601562</v>
      </c>
      <c r="L43" s="100">
        <f t="shared" si="17"/>
        <v>192.18710327148438</v>
      </c>
      <c r="M43" s="102">
        <f t="shared" si="17"/>
        <v>206.0935516357422</v>
      </c>
    </row>
    <row r="44" spans="1:13" ht="15" customHeight="1" thickBot="1">
      <c r="A44" s="6">
        <v>225</v>
      </c>
      <c r="B44" s="100">
        <f t="shared" si="14"/>
        <v>54.329959869384766</v>
      </c>
      <c r="C44" s="100">
        <f t="shared" si="14"/>
        <v>68.55245971679688</v>
      </c>
      <c r="D44" s="101">
        <f t="shared" si="15"/>
        <v>82.77496337890625</v>
      </c>
      <c r="E44" s="100">
        <f t="shared" si="15"/>
        <v>96.99746704101562</v>
      </c>
      <c r="F44" s="100">
        <f t="shared" si="15"/>
        <v>111.219970703125</v>
      </c>
      <c r="G44" s="101">
        <f t="shared" si="15"/>
        <v>125.44247436523438</v>
      </c>
      <c r="H44" s="100">
        <f t="shared" si="16"/>
        <v>139.66497802734375</v>
      </c>
      <c r="I44" s="100">
        <f t="shared" si="17"/>
        <v>153.88748168945312</v>
      </c>
      <c r="J44" s="101">
        <f t="shared" si="17"/>
        <v>168.11000061035156</v>
      </c>
      <c r="K44" s="100">
        <f t="shared" si="17"/>
        <v>182.33250427246094</v>
      </c>
      <c r="L44" s="100">
        <f t="shared" si="17"/>
        <v>196.5550079345703</v>
      </c>
      <c r="M44" s="102">
        <f t="shared" si="17"/>
        <v>210.7775115966797</v>
      </c>
    </row>
    <row r="45" spans="1:13" ht="15" customHeight="1" thickBot="1">
      <c r="A45" s="6">
        <v>230</v>
      </c>
      <c r="B45" s="100">
        <f t="shared" si="14"/>
        <v>55.537296295166016</v>
      </c>
      <c r="C45" s="100">
        <f t="shared" si="14"/>
        <v>70.07585144042969</v>
      </c>
      <c r="D45" s="101">
        <f t="shared" si="15"/>
        <v>84.61441040039062</v>
      </c>
      <c r="E45" s="100">
        <f t="shared" si="15"/>
        <v>99.15296936035156</v>
      </c>
      <c r="F45" s="100">
        <f t="shared" si="15"/>
        <v>113.6915283203125</v>
      </c>
      <c r="G45" s="101">
        <f t="shared" si="15"/>
        <v>128.23008728027344</v>
      </c>
      <c r="H45" s="100">
        <f t="shared" si="16"/>
        <v>142.76864624023438</v>
      </c>
      <c r="I45" s="100">
        <f t="shared" si="17"/>
        <v>157.3072052001953</v>
      </c>
      <c r="J45" s="101">
        <f t="shared" si="17"/>
        <v>171.8457489013672</v>
      </c>
      <c r="K45" s="100">
        <f t="shared" si="17"/>
        <v>186.38430786132812</v>
      </c>
      <c r="L45" s="100">
        <f t="shared" si="17"/>
        <v>200.92286682128906</v>
      </c>
      <c r="M45" s="102">
        <f t="shared" si="17"/>
        <v>215.46142578125</v>
      </c>
    </row>
    <row r="46" spans="1:13" ht="15" customHeight="1" thickBot="1">
      <c r="A46" s="6">
        <v>235</v>
      </c>
      <c r="B46" s="100">
        <f t="shared" si="14"/>
        <v>56.744625091552734</v>
      </c>
      <c r="C46" s="100">
        <f t="shared" si="14"/>
        <v>71.59923553466797</v>
      </c>
      <c r="D46" s="101">
        <f t="shared" si="15"/>
        <v>86.45384979248047</v>
      </c>
      <c r="E46" s="100">
        <f t="shared" si="15"/>
        <v>101.30846405029297</v>
      </c>
      <c r="F46" s="100">
        <f t="shared" si="15"/>
        <v>116.16307830810547</v>
      </c>
      <c r="G46" s="101">
        <f t="shared" si="15"/>
        <v>131.01768493652344</v>
      </c>
      <c r="H46" s="100">
        <f t="shared" si="16"/>
        <v>145.87229919433594</v>
      </c>
      <c r="I46" s="100">
        <f t="shared" si="17"/>
        <v>160.72691345214844</v>
      </c>
      <c r="J46" s="101">
        <f t="shared" si="17"/>
        <v>175.58154296875</v>
      </c>
      <c r="K46" s="100">
        <f t="shared" si="17"/>
        <v>190.4361572265625</v>
      </c>
      <c r="L46" s="100">
        <f t="shared" si="17"/>
        <v>205.290771484375</v>
      </c>
      <c r="M46" s="102">
        <f t="shared" si="17"/>
        <v>220.1453857421875</v>
      </c>
    </row>
    <row r="47" spans="1:13" ht="15" customHeight="1" thickBot="1">
      <c r="A47" s="6">
        <v>240</v>
      </c>
      <c r="B47" s="100">
        <f t="shared" si="14"/>
        <v>57.951961517333984</v>
      </c>
      <c r="C47" s="100">
        <f t="shared" si="14"/>
        <v>73.12262725830078</v>
      </c>
      <c r="D47" s="101">
        <f t="shared" si="15"/>
        <v>88.29329681396484</v>
      </c>
      <c r="E47" s="100">
        <f t="shared" si="15"/>
        <v>103.4639663696289</v>
      </c>
      <c r="F47" s="100">
        <f t="shared" si="15"/>
        <v>118.63463592529297</v>
      </c>
      <c r="G47" s="101">
        <f t="shared" si="15"/>
        <v>133.8052978515625</v>
      </c>
      <c r="H47" s="100">
        <f t="shared" si="16"/>
        <v>148.97598266601562</v>
      </c>
      <c r="I47" s="100">
        <f t="shared" si="17"/>
        <v>164.1466522216797</v>
      </c>
      <c r="J47" s="101">
        <f t="shared" si="17"/>
        <v>179.31732177734375</v>
      </c>
      <c r="K47" s="100">
        <f t="shared" si="17"/>
        <v>194.4879913330078</v>
      </c>
      <c r="L47" s="100">
        <f t="shared" si="17"/>
        <v>209.65866088867188</v>
      </c>
      <c r="M47" s="102">
        <f t="shared" si="17"/>
        <v>224.82933044433594</v>
      </c>
    </row>
    <row r="48" spans="1:13" ht="15" customHeight="1" thickBot="1">
      <c r="A48" s="6">
        <v>245</v>
      </c>
      <c r="B48" s="100">
        <f t="shared" si="14"/>
        <v>59.1592903137207</v>
      </c>
      <c r="C48" s="100">
        <f t="shared" si="14"/>
        <v>74.6460189819336</v>
      </c>
      <c r="D48" s="101">
        <f t="shared" si="15"/>
        <v>90.13274383544922</v>
      </c>
      <c r="E48" s="100">
        <f t="shared" si="15"/>
        <v>105.61946868896484</v>
      </c>
      <c r="F48" s="100">
        <f t="shared" si="15"/>
        <v>121.10619354248047</v>
      </c>
      <c r="G48" s="101">
        <f t="shared" si="15"/>
        <v>136.59291076660156</v>
      </c>
      <c r="H48" s="100">
        <f t="shared" si="16"/>
        <v>152.07965087890625</v>
      </c>
      <c r="I48" s="100">
        <f t="shared" si="17"/>
        <v>167.56637573242188</v>
      </c>
      <c r="J48" s="101">
        <f t="shared" si="17"/>
        <v>183.0531005859375</v>
      </c>
      <c r="K48" s="100">
        <f t="shared" si="17"/>
        <v>198.53982543945312</v>
      </c>
      <c r="L48" s="100">
        <f t="shared" si="17"/>
        <v>214.02655029296875</v>
      </c>
      <c r="M48" s="102">
        <f t="shared" si="17"/>
        <v>229.51327514648438</v>
      </c>
    </row>
    <row r="49" spans="1:13" ht="15" customHeight="1" thickBot="1">
      <c r="A49" s="6">
        <v>250</v>
      </c>
      <c r="B49" s="103">
        <f t="shared" si="14"/>
        <v>60.36662292480469</v>
      </c>
      <c r="C49" s="103">
        <f t="shared" si="14"/>
        <v>76.16940307617188</v>
      </c>
      <c r="D49" s="104">
        <f t="shared" si="15"/>
        <v>91.9721908569336</v>
      </c>
      <c r="E49" s="103">
        <f t="shared" si="15"/>
        <v>107.77497100830078</v>
      </c>
      <c r="F49" s="103">
        <f t="shared" si="15"/>
        <v>123.57775115966797</v>
      </c>
      <c r="G49" s="104">
        <f t="shared" si="15"/>
        <v>139.38052368164062</v>
      </c>
      <c r="H49" s="103">
        <f t="shared" si="16"/>
        <v>155.18331909179688</v>
      </c>
      <c r="I49" s="103">
        <f t="shared" si="17"/>
        <v>170.98609924316406</v>
      </c>
      <c r="J49" s="104">
        <f t="shared" si="17"/>
        <v>186.78887939453125</v>
      </c>
      <c r="K49" s="103">
        <f t="shared" si="17"/>
        <v>202.59165954589844</v>
      </c>
      <c r="L49" s="103">
        <f t="shared" si="17"/>
        <v>218.39443969726562</v>
      </c>
      <c r="M49" s="105">
        <f t="shared" si="17"/>
        <v>234.1972198486328</v>
      </c>
    </row>
    <row r="50" spans="1:13" ht="15" customHeight="1">
      <c r="A50" s="109"/>
      <c r="B50" s="110"/>
      <c r="C50" s="110"/>
      <c r="D50" s="111"/>
      <c r="E50" s="111"/>
      <c r="F50" s="111"/>
      <c r="G50" s="111"/>
      <c r="H50" s="111"/>
      <c r="I50" s="111"/>
      <c r="J50" s="111"/>
      <c r="K50" s="111"/>
      <c r="L50" s="111"/>
      <c r="M50" s="111"/>
    </row>
    <row r="51" spans="1:13" ht="15" customHeight="1">
      <c r="A51" s="109"/>
      <c r="B51" s="110"/>
      <c r="C51" s="110"/>
      <c r="D51" s="111"/>
      <c r="E51" s="111"/>
      <c r="F51" s="111"/>
      <c r="G51" s="111"/>
      <c r="H51" s="111"/>
      <c r="I51" s="111"/>
      <c r="J51" s="111"/>
      <c r="K51" s="111"/>
      <c r="L51" s="111"/>
      <c r="M51" s="111"/>
    </row>
    <row r="65" ht="12"/>
    <row r="66" ht="12"/>
    <row r="67" ht="12"/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12"/>
    <row r="81" ht="12"/>
    <row r="82" ht="12"/>
    <row r="83" ht="12"/>
    <row r="84" ht="12"/>
    <row r="85" ht="12"/>
    <row r="86" ht="12"/>
    <row r="87" ht="12"/>
    <row r="88" ht="12"/>
    <row r="89" ht="12"/>
    <row r="90" ht="12"/>
    <row r="91" ht="12"/>
    <row r="92" ht="12"/>
    <row r="93" ht="12"/>
    <row r="94" ht="12"/>
    <row r="95" ht="12"/>
  </sheetData>
  <printOptions/>
  <pageMargins left="0.3937007874015748" right="0.3937007874015748" top="0.8267716535433072" bottom="0.3937007874015748" header="0.3937007874015748" footer="0.3937007874015748"/>
  <pageSetup horizontalDpi="360" verticalDpi="360" orientation="portrait" paperSize="9" r:id="rId1"/>
  <headerFooter alignWithMargins="0">
    <oddHeader>&amp;C&amp;"Lucida Sans,Demibold Roman"&amp;18 Nitrox (EAN) Top-up Tables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2:J34"/>
  <sheetViews>
    <sheetView workbookViewId="0" topLeftCell="A1">
      <selection activeCell="I33" sqref="I33"/>
    </sheetView>
  </sheetViews>
  <sheetFormatPr defaultColWidth="9.140625" defaultRowHeight="19.5" customHeight="1"/>
  <sheetData>
    <row r="1" ht="19.5" customHeight="1" thickBot="1"/>
    <row r="2" spans="2:10" ht="19.5" customHeight="1" thickBot="1">
      <c r="B2" s="169" t="s">
        <v>55</v>
      </c>
      <c r="C2" s="146"/>
      <c r="D2" s="147"/>
      <c r="H2" s="169" t="s">
        <v>56</v>
      </c>
      <c r="I2" s="170" t="s">
        <v>57</v>
      </c>
      <c r="J2" s="171"/>
    </row>
    <row r="3" spans="2:10" ht="19.5" customHeight="1" thickBot="1">
      <c r="B3" s="169" t="s">
        <v>58</v>
      </c>
      <c r="C3" s="146"/>
      <c r="D3" s="147"/>
      <c r="H3" s="169" t="s">
        <v>59</v>
      </c>
      <c r="I3" s="170" t="s">
        <v>60</v>
      </c>
      <c r="J3" s="171"/>
    </row>
    <row r="4" spans="2:9" ht="19.5" customHeight="1" thickBot="1">
      <c r="B4" s="169" t="s">
        <v>61</v>
      </c>
      <c r="C4" s="146"/>
      <c r="D4" s="148"/>
      <c r="E4" s="147"/>
      <c r="H4" s="169" t="s">
        <v>62</v>
      </c>
      <c r="I4" s="170" t="s">
        <v>57</v>
      </c>
    </row>
    <row r="5" spans="2:9" ht="19.5" customHeight="1" thickBot="1">
      <c r="B5" s="169" t="s">
        <v>63</v>
      </c>
      <c r="C5" s="146"/>
      <c r="D5" s="147"/>
      <c r="H5" s="169" t="s">
        <v>64</v>
      </c>
      <c r="I5" s="170" t="s">
        <v>60</v>
      </c>
    </row>
    <row r="6" spans="2:9" ht="19.5" customHeight="1" thickBot="1">
      <c r="B6" s="169" t="s">
        <v>65</v>
      </c>
      <c r="C6" s="146"/>
      <c r="D6" s="147"/>
      <c r="H6" s="169" t="s">
        <v>66</v>
      </c>
      <c r="I6" s="149"/>
    </row>
    <row r="7" spans="2:10" ht="19.5" customHeight="1" thickBot="1">
      <c r="B7" s="169" t="s">
        <v>67</v>
      </c>
      <c r="C7" s="149"/>
      <c r="H7" s="169" t="s">
        <v>68</v>
      </c>
      <c r="I7" s="149"/>
      <c r="J7" s="171"/>
    </row>
    <row r="8" ht="19.5" customHeight="1">
      <c r="J8" s="171"/>
    </row>
    <row r="9" ht="19.5" customHeight="1" thickBot="1"/>
    <row r="10" spans="2:10" ht="19.5" customHeight="1" thickBot="1">
      <c r="B10" s="164" t="s">
        <v>69</v>
      </c>
      <c r="C10" s="165" t="s">
        <v>70</v>
      </c>
      <c r="D10" s="165" t="s">
        <v>71</v>
      </c>
      <c r="E10" s="165" t="s">
        <v>72</v>
      </c>
      <c r="F10" s="165" t="s">
        <v>73</v>
      </c>
      <c r="G10" s="165" t="s">
        <v>74</v>
      </c>
      <c r="H10" s="165" t="s">
        <v>20</v>
      </c>
      <c r="I10" s="165" t="s">
        <v>75</v>
      </c>
      <c r="J10" s="166" t="s">
        <v>76</v>
      </c>
    </row>
    <row r="11" spans="1:10" ht="19.5" customHeight="1" thickBot="1">
      <c r="A11" s="158"/>
      <c r="B11" s="168" t="s">
        <v>77</v>
      </c>
      <c r="C11" s="162"/>
      <c r="D11" s="162"/>
      <c r="E11" s="162"/>
      <c r="F11" s="167"/>
      <c r="G11" s="162"/>
      <c r="H11" s="162"/>
      <c r="I11" s="162"/>
      <c r="J11" s="163"/>
    </row>
    <row r="12" spans="1:10" ht="19.5" customHeight="1">
      <c r="A12" s="158"/>
      <c r="B12" s="159"/>
      <c r="C12" s="160"/>
      <c r="D12" s="160"/>
      <c r="E12" s="160"/>
      <c r="F12" s="160"/>
      <c r="G12" s="160"/>
      <c r="H12" s="160"/>
      <c r="I12" s="160"/>
      <c r="J12" s="161"/>
    </row>
    <row r="13" spans="1:10" ht="19.5" customHeight="1">
      <c r="A13" s="158"/>
      <c r="B13" s="153"/>
      <c r="C13" s="150"/>
      <c r="D13" s="150"/>
      <c r="E13" s="150"/>
      <c r="F13" s="150"/>
      <c r="G13" s="150"/>
      <c r="H13" s="150"/>
      <c r="I13" s="150"/>
      <c r="J13" s="154"/>
    </row>
    <row r="14" spans="1:10" ht="19.5" customHeight="1" thickBot="1">
      <c r="A14" s="120"/>
      <c r="B14" s="155"/>
      <c r="C14" s="156"/>
      <c r="D14" s="156"/>
      <c r="E14" s="156"/>
      <c r="F14" s="156"/>
      <c r="G14" s="156"/>
      <c r="H14" s="156"/>
      <c r="I14" s="156"/>
      <c r="J14" s="157"/>
    </row>
    <row r="15" spans="2:10" ht="19.5" customHeight="1" thickBot="1">
      <c r="B15" s="168" t="s">
        <v>78</v>
      </c>
      <c r="C15" s="162"/>
      <c r="D15" s="162"/>
      <c r="E15" s="162"/>
      <c r="F15" s="162"/>
      <c r="G15" s="162"/>
      <c r="H15" s="162"/>
      <c r="I15" s="162"/>
      <c r="J15" s="163"/>
    </row>
    <row r="16" spans="2:10" ht="19.5" customHeight="1">
      <c r="B16" s="159"/>
      <c r="C16" s="160"/>
      <c r="D16" s="160"/>
      <c r="E16" s="160"/>
      <c r="F16" s="160"/>
      <c r="G16" s="160"/>
      <c r="H16" s="160"/>
      <c r="I16" s="160"/>
      <c r="J16" s="161"/>
    </row>
    <row r="17" spans="2:10" ht="19.5" customHeight="1">
      <c r="B17" s="153"/>
      <c r="C17" s="150"/>
      <c r="D17" s="150"/>
      <c r="E17" s="150"/>
      <c r="F17" s="150"/>
      <c r="G17" s="150"/>
      <c r="H17" s="150"/>
      <c r="I17" s="150"/>
      <c r="J17" s="154"/>
    </row>
    <row r="18" spans="2:10" ht="19.5" customHeight="1">
      <c r="B18" s="153"/>
      <c r="C18" s="150"/>
      <c r="D18" s="150"/>
      <c r="E18" s="150"/>
      <c r="F18" s="150"/>
      <c r="G18" s="150"/>
      <c r="H18" s="150"/>
      <c r="I18" s="150"/>
      <c r="J18" s="154"/>
    </row>
    <row r="19" spans="2:10" ht="19.5" customHeight="1" thickBot="1">
      <c r="B19" s="155"/>
      <c r="C19" s="156"/>
      <c r="D19" s="156"/>
      <c r="E19" s="156"/>
      <c r="F19" s="156"/>
      <c r="G19" s="156"/>
      <c r="H19" s="156"/>
      <c r="I19" s="156"/>
      <c r="J19" s="157"/>
    </row>
    <row r="20" spans="2:10" ht="19.5" customHeight="1" thickBot="1">
      <c r="B20" s="168" t="s">
        <v>79</v>
      </c>
      <c r="C20" s="162"/>
      <c r="D20" s="162"/>
      <c r="E20" s="162"/>
      <c r="F20" s="162"/>
      <c r="G20" s="162"/>
      <c r="H20" s="162"/>
      <c r="I20" s="162"/>
      <c r="J20" s="163"/>
    </row>
    <row r="21" spans="2:10" ht="19.5" customHeight="1">
      <c r="B21" s="159"/>
      <c r="C21" s="160"/>
      <c r="D21" s="160"/>
      <c r="E21" s="160"/>
      <c r="F21" s="160"/>
      <c r="G21" s="160"/>
      <c r="H21" s="160"/>
      <c r="I21" s="160"/>
      <c r="J21" s="161"/>
    </row>
    <row r="22" spans="2:10" ht="19.5" customHeight="1">
      <c r="B22" s="153"/>
      <c r="C22" s="150"/>
      <c r="D22" s="150"/>
      <c r="E22" s="150"/>
      <c r="F22" s="150"/>
      <c r="G22" s="150"/>
      <c r="H22" s="150"/>
      <c r="I22" s="150"/>
      <c r="J22" s="154"/>
    </row>
    <row r="23" spans="2:10" ht="19.5" customHeight="1">
      <c r="B23" s="153"/>
      <c r="C23" s="150"/>
      <c r="D23" s="150"/>
      <c r="E23" s="150"/>
      <c r="F23" s="150"/>
      <c r="G23" s="150"/>
      <c r="H23" s="150"/>
      <c r="I23" s="150"/>
      <c r="J23" s="154"/>
    </row>
    <row r="24" spans="2:10" ht="19.5" customHeight="1" thickBot="1">
      <c r="B24" s="155"/>
      <c r="C24" s="156"/>
      <c r="D24" s="156"/>
      <c r="E24" s="156"/>
      <c r="F24" s="156"/>
      <c r="G24" s="156"/>
      <c r="H24" s="156"/>
      <c r="I24" s="156"/>
      <c r="J24" s="157"/>
    </row>
    <row r="26" ht="19.5" customHeight="1" thickBot="1">
      <c r="C26" s="178" t="s">
        <v>80</v>
      </c>
    </row>
    <row r="27" spans="3:9" ht="19.5" customHeight="1" thickBot="1">
      <c r="C27" s="164" t="s">
        <v>73</v>
      </c>
      <c r="D27" s="164" t="s">
        <v>81</v>
      </c>
      <c r="E27" s="165" t="s">
        <v>77</v>
      </c>
      <c r="F27" s="165" t="s">
        <v>82</v>
      </c>
      <c r="G27" s="165" t="s">
        <v>83</v>
      </c>
      <c r="H27" s="165" t="s">
        <v>84</v>
      </c>
      <c r="I27" s="166" t="s">
        <v>85</v>
      </c>
    </row>
    <row r="28" spans="2:9" ht="19.5" customHeight="1" thickBot="1">
      <c r="B28" s="169" t="s">
        <v>86</v>
      </c>
      <c r="C28" s="170" t="s">
        <v>60</v>
      </c>
      <c r="D28" s="172" t="s">
        <v>87</v>
      </c>
      <c r="E28" s="174"/>
      <c r="F28" s="175">
        <v>0</v>
      </c>
      <c r="G28" s="174"/>
      <c r="H28" s="151"/>
      <c r="I28" s="152"/>
    </row>
    <row r="29" spans="2:9" ht="19.5" customHeight="1" thickBot="1">
      <c r="B29" s="169" t="s">
        <v>88</v>
      </c>
      <c r="C29" s="170" t="s">
        <v>60</v>
      </c>
      <c r="D29" s="173" t="s">
        <v>87</v>
      </c>
      <c r="E29" s="176">
        <v>0</v>
      </c>
      <c r="F29" s="177"/>
      <c r="G29" s="176">
        <v>0</v>
      </c>
      <c r="H29" s="156"/>
      <c r="I29" s="157"/>
    </row>
    <row r="31" ht="19.5" customHeight="1" thickBot="1">
      <c r="C31" s="178" t="s">
        <v>89</v>
      </c>
    </row>
    <row r="32" spans="3:8" ht="19.5" customHeight="1" thickBot="1">
      <c r="C32" s="164" t="s">
        <v>73</v>
      </c>
      <c r="D32" s="164" t="s">
        <v>81</v>
      </c>
      <c r="E32" s="165" t="s">
        <v>90</v>
      </c>
      <c r="F32" s="165" t="s">
        <v>91</v>
      </c>
      <c r="G32" s="165" t="s">
        <v>92</v>
      </c>
      <c r="H32" s="165" t="s">
        <v>93</v>
      </c>
    </row>
    <row r="33" spans="2:8" ht="19.5" customHeight="1" thickBot="1">
      <c r="B33" s="169" t="s">
        <v>86</v>
      </c>
      <c r="C33" s="170" t="s">
        <v>60</v>
      </c>
      <c r="D33" s="172" t="s">
        <v>87</v>
      </c>
      <c r="E33" s="174"/>
      <c r="F33" s="175" t="s">
        <v>4</v>
      </c>
      <c r="G33" s="174"/>
      <c r="H33" s="174"/>
    </row>
    <row r="34" spans="2:8" ht="19.5" customHeight="1" thickBot="1">
      <c r="B34" s="169" t="s">
        <v>88</v>
      </c>
      <c r="C34" s="170" t="s">
        <v>60</v>
      </c>
      <c r="D34" s="173" t="s">
        <v>87</v>
      </c>
      <c r="E34" s="176" t="s">
        <v>4</v>
      </c>
      <c r="F34" s="177"/>
      <c r="G34" s="176" t="s">
        <v>4</v>
      </c>
      <c r="H34" s="176" t="s">
        <v>4</v>
      </c>
    </row>
  </sheetData>
  <printOptions/>
  <pageMargins left="0.3937007874015748" right="0.3937007874015748" top="0.8267716535433072" bottom="0.3937007874015748" header="0.3937007874015748" footer="0.3937007874015748"/>
  <pageSetup horizontalDpi="360" verticalDpi="360" orientation="portrait" paperSize="9" r:id="rId1"/>
  <headerFooter alignWithMargins="0">
    <oddHeader>&amp;C&amp;"Lucida Sans,Demibold Roman"&amp;18 Dive Plan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G6"/>
  <sheetViews>
    <sheetView workbookViewId="0" topLeftCell="A1">
      <selection activeCell="A2" sqref="A2"/>
    </sheetView>
  </sheetViews>
  <sheetFormatPr defaultColWidth="9.140625" defaultRowHeight="12.75"/>
  <sheetData>
    <row r="1" spans="1:7" ht="12.75">
      <c r="A1" t="s">
        <v>4</v>
      </c>
      <c r="B1">
        <v>30</v>
      </c>
      <c r="C1">
        <v>60</v>
      </c>
      <c r="D1">
        <v>90</v>
      </c>
      <c r="E1">
        <v>120</v>
      </c>
      <c r="F1">
        <v>180</v>
      </c>
      <c r="G1">
        <v>240</v>
      </c>
    </row>
    <row r="2" spans="1:7" ht="12.75">
      <c r="A2">
        <v>100</v>
      </c>
      <c r="B2">
        <v>83</v>
      </c>
      <c r="C2">
        <v>66</v>
      </c>
      <c r="D2">
        <v>49</v>
      </c>
      <c r="E2">
        <v>41</v>
      </c>
      <c r="F2">
        <v>24</v>
      </c>
      <c r="G2">
        <v>16</v>
      </c>
    </row>
    <row r="3" spans="1:7" ht="12.75">
      <c r="A3">
        <v>90</v>
      </c>
      <c r="B3">
        <v>75</v>
      </c>
      <c r="C3">
        <v>59</v>
      </c>
      <c r="D3">
        <v>44</v>
      </c>
      <c r="E3">
        <v>37</v>
      </c>
      <c r="F3">
        <v>22</v>
      </c>
      <c r="G3">
        <v>15</v>
      </c>
    </row>
    <row r="4" spans="1:7" ht="12.75">
      <c r="A4">
        <v>80</v>
      </c>
      <c r="B4">
        <v>66</v>
      </c>
      <c r="C4">
        <v>53</v>
      </c>
      <c r="D4">
        <v>39</v>
      </c>
      <c r="E4">
        <v>32</v>
      </c>
      <c r="F4">
        <v>19</v>
      </c>
      <c r="G4">
        <v>13</v>
      </c>
    </row>
    <row r="5" spans="1:7" ht="12.75">
      <c r="A5">
        <v>70</v>
      </c>
      <c r="B5">
        <v>58</v>
      </c>
      <c r="C5">
        <v>46</v>
      </c>
      <c r="D5">
        <v>34</v>
      </c>
      <c r="E5">
        <v>28</v>
      </c>
      <c r="F5">
        <v>17</v>
      </c>
      <c r="G5">
        <v>11</v>
      </c>
    </row>
    <row r="6" spans="1:7" ht="12.75">
      <c r="A6">
        <v>60</v>
      </c>
      <c r="B6">
        <v>50</v>
      </c>
      <c r="C6">
        <v>40</v>
      </c>
      <c r="D6">
        <v>29</v>
      </c>
      <c r="E6">
        <v>24</v>
      </c>
      <c r="F6">
        <v>14</v>
      </c>
      <c r="G6">
        <v>9</v>
      </c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57"/>
  <sheetViews>
    <sheetView tabSelected="1" workbookViewId="0" topLeftCell="A1">
      <selection activeCell="K16" sqref="K16"/>
    </sheetView>
  </sheetViews>
  <sheetFormatPr defaultColWidth="9.140625" defaultRowHeight="12.75"/>
  <cols>
    <col min="1" max="1" width="8.28125" style="1" customWidth="1"/>
    <col min="2" max="20" width="4.28125" style="2" customWidth="1"/>
    <col min="21" max="21" width="5.57421875" style="2" customWidth="1"/>
    <col min="22" max="16384" width="9.140625" style="2" customWidth="1"/>
  </cols>
  <sheetData>
    <row r="1" spans="1:21" s="1" customFormat="1" ht="15" customHeight="1" thickBot="1">
      <c r="A1" s="7" t="s">
        <v>5</v>
      </c>
      <c r="B1" s="8" t="s">
        <v>6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9"/>
    </row>
    <row r="2" spans="1:21" s="1" customFormat="1" ht="15" customHeight="1" thickBot="1">
      <c r="A2" s="10"/>
      <c r="B2" s="5">
        <v>0.21</v>
      </c>
      <c r="C2" s="5">
        <v>0.22</v>
      </c>
      <c r="D2" s="5">
        <v>0.23</v>
      </c>
      <c r="E2" s="5">
        <v>0.24</v>
      </c>
      <c r="F2" s="5">
        <v>0.25</v>
      </c>
      <c r="G2" s="5">
        <v>0.26</v>
      </c>
      <c r="H2" s="5">
        <v>0.27</v>
      </c>
      <c r="I2" s="5">
        <v>0.28</v>
      </c>
      <c r="J2" s="5">
        <v>0.29</v>
      </c>
      <c r="K2" s="5">
        <v>0.3</v>
      </c>
      <c r="L2" s="5">
        <v>0.31</v>
      </c>
      <c r="M2" s="5">
        <v>0.32</v>
      </c>
      <c r="N2" s="5">
        <v>0.33</v>
      </c>
      <c r="O2" s="5">
        <v>0.34</v>
      </c>
      <c r="P2" s="5">
        <v>0.35</v>
      </c>
      <c r="Q2" s="5">
        <v>0.36</v>
      </c>
      <c r="R2" s="5">
        <v>0.37</v>
      </c>
      <c r="S2" s="5">
        <v>0.38</v>
      </c>
      <c r="T2" s="5">
        <v>0.39</v>
      </c>
      <c r="U2" s="5">
        <v>0.4</v>
      </c>
    </row>
    <row r="3" spans="1:21" ht="12.75" thickBot="1">
      <c r="A3" s="6">
        <v>12</v>
      </c>
      <c r="B3" s="3">
        <f>EAD($A3,B$2)</f>
        <v>12</v>
      </c>
      <c r="C3" s="3">
        <f>EAD($A3,C$2)</f>
        <v>12</v>
      </c>
      <c r="D3" s="3">
        <f>EAD($A3,D$2)</f>
        <v>11</v>
      </c>
      <c r="E3" s="3">
        <f aca="true" t="shared" si="0" ref="E3:T18">EAD($A3,E$2)</f>
        <v>11</v>
      </c>
      <c r="F3" s="23">
        <f t="shared" si="0"/>
        <v>11</v>
      </c>
      <c r="G3" s="3">
        <f t="shared" si="0"/>
        <v>11</v>
      </c>
      <c r="H3" s="3">
        <f t="shared" si="0"/>
        <v>10</v>
      </c>
      <c r="I3" s="3">
        <f t="shared" si="0"/>
        <v>10</v>
      </c>
      <c r="J3" s="3">
        <f t="shared" si="0"/>
        <v>10</v>
      </c>
      <c r="K3" s="23">
        <f t="shared" si="0"/>
        <v>9</v>
      </c>
      <c r="L3" s="3">
        <f t="shared" si="0"/>
        <v>9</v>
      </c>
      <c r="M3" s="3">
        <f t="shared" si="0"/>
        <v>9</v>
      </c>
      <c r="N3" s="3">
        <f t="shared" si="0"/>
        <v>9</v>
      </c>
      <c r="O3" s="3">
        <f t="shared" si="0"/>
        <v>8</v>
      </c>
      <c r="P3" s="23">
        <f t="shared" si="0"/>
        <v>8</v>
      </c>
      <c r="Q3" s="3">
        <f t="shared" si="0"/>
        <v>8</v>
      </c>
      <c r="R3" s="3">
        <f t="shared" si="0"/>
        <v>8</v>
      </c>
      <c r="S3" s="3">
        <f t="shared" si="0"/>
        <v>7</v>
      </c>
      <c r="T3" s="3">
        <f t="shared" si="0"/>
        <v>7</v>
      </c>
      <c r="U3" s="24">
        <f aca="true" t="shared" si="1" ref="U3:U18">EAD($A3,U$2)</f>
        <v>7</v>
      </c>
    </row>
    <row r="4" spans="1:21" ht="12.75" thickBot="1">
      <c r="A4" s="6">
        <v>13</v>
      </c>
      <c r="B4" s="3">
        <f aca="true" t="shared" si="2" ref="B4:D19">EAD($A4,B$2)</f>
        <v>13</v>
      </c>
      <c r="C4" s="3">
        <f t="shared" si="2"/>
        <v>13</v>
      </c>
      <c r="D4" s="3">
        <f t="shared" si="2"/>
        <v>12</v>
      </c>
      <c r="E4" s="3">
        <f t="shared" si="0"/>
        <v>12</v>
      </c>
      <c r="F4" s="23">
        <f t="shared" si="0"/>
        <v>12</v>
      </c>
      <c r="G4" s="3">
        <f t="shared" si="0"/>
        <v>12</v>
      </c>
      <c r="H4" s="3">
        <f t="shared" si="0"/>
        <v>11</v>
      </c>
      <c r="I4" s="3">
        <f t="shared" si="0"/>
        <v>11</v>
      </c>
      <c r="J4" s="3">
        <f t="shared" si="0"/>
        <v>11</v>
      </c>
      <c r="K4" s="23">
        <f t="shared" si="0"/>
        <v>10</v>
      </c>
      <c r="L4" s="3">
        <f t="shared" si="0"/>
        <v>10</v>
      </c>
      <c r="M4" s="3">
        <f t="shared" si="0"/>
        <v>10</v>
      </c>
      <c r="N4" s="3">
        <f t="shared" si="0"/>
        <v>10</v>
      </c>
      <c r="O4" s="3">
        <f t="shared" si="0"/>
        <v>9</v>
      </c>
      <c r="P4" s="23">
        <f t="shared" si="0"/>
        <v>9</v>
      </c>
      <c r="Q4" s="3">
        <f t="shared" si="0"/>
        <v>9</v>
      </c>
      <c r="R4" s="3">
        <f t="shared" si="0"/>
        <v>8</v>
      </c>
      <c r="S4" s="3">
        <f t="shared" si="0"/>
        <v>8</v>
      </c>
      <c r="T4" s="3">
        <f t="shared" si="0"/>
        <v>8</v>
      </c>
      <c r="U4" s="24">
        <f t="shared" si="1"/>
        <v>7</v>
      </c>
    </row>
    <row r="5" spans="1:21" ht="12.75" thickBot="1">
      <c r="A5" s="6">
        <v>14</v>
      </c>
      <c r="B5" s="3">
        <f t="shared" si="2"/>
        <v>14</v>
      </c>
      <c r="C5" s="3">
        <f t="shared" si="2"/>
        <v>14</v>
      </c>
      <c r="D5" s="3">
        <f t="shared" si="2"/>
        <v>13</v>
      </c>
      <c r="E5" s="3">
        <f t="shared" si="0"/>
        <v>13</v>
      </c>
      <c r="F5" s="23">
        <f t="shared" si="0"/>
        <v>13</v>
      </c>
      <c r="G5" s="3">
        <f t="shared" si="0"/>
        <v>12</v>
      </c>
      <c r="H5" s="3">
        <f t="shared" si="0"/>
        <v>12</v>
      </c>
      <c r="I5" s="3">
        <f t="shared" si="0"/>
        <v>12</v>
      </c>
      <c r="J5" s="3">
        <f t="shared" si="0"/>
        <v>12</v>
      </c>
      <c r="K5" s="23">
        <f t="shared" si="0"/>
        <v>11</v>
      </c>
      <c r="L5" s="3">
        <f t="shared" si="0"/>
        <v>11</v>
      </c>
      <c r="M5" s="3">
        <f t="shared" si="0"/>
        <v>11</v>
      </c>
      <c r="N5" s="3">
        <f t="shared" si="0"/>
        <v>10</v>
      </c>
      <c r="O5" s="3">
        <f t="shared" si="0"/>
        <v>10</v>
      </c>
      <c r="P5" s="23">
        <f t="shared" si="0"/>
        <v>10</v>
      </c>
      <c r="Q5" s="3">
        <f t="shared" si="0"/>
        <v>9</v>
      </c>
      <c r="R5" s="3">
        <f t="shared" si="0"/>
        <v>9</v>
      </c>
      <c r="S5" s="3">
        <f t="shared" si="0"/>
        <v>9</v>
      </c>
      <c r="T5" s="3">
        <f t="shared" si="0"/>
        <v>9</v>
      </c>
      <c r="U5" s="24">
        <f t="shared" si="1"/>
        <v>8</v>
      </c>
    </row>
    <row r="6" spans="1:21" ht="12.75" thickBot="1">
      <c r="A6" s="6">
        <v>15</v>
      </c>
      <c r="B6" s="3">
        <f t="shared" si="2"/>
        <v>15</v>
      </c>
      <c r="C6" s="3">
        <f t="shared" si="2"/>
        <v>15</v>
      </c>
      <c r="D6" s="3">
        <f t="shared" si="2"/>
        <v>14</v>
      </c>
      <c r="E6" s="3">
        <f t="shared" si="0"/>
        <v>14</v>
      </c>
      <c r="F6" s="23">
        <f t="shared" si="0"/>
        <v>14</v>
      </c>
      <c r="G6" s="3">
        <f t="shared" si="0"/>
        <v>13</v>
      </c>
      <c r="H6" s="3">
        <f t="shared" si="0"/>
        <v>13</v>
      </c>
      <c r="I6" s="3">
        <f t="shared" si="0"/>
        <v>13</v>
      </c>
      <c r="J6" s="3">
        <f t="shared" si="0"/>
        <v>12</v>
      </c>
      <c r="K6" s="23">
        <f t="shared" si="0"/>
        <v>12</v>
      </c>
      <c r="L6" s="3">
        <f t="shared" si="0"/>
        <v>12</v>
      </c>
      <c r="M6" s="3">
        <f t="shared" si="0"/>
        <v>12</v>
      </c>
      <c r="N6" s="3">
        <f t="shared" si="0"/>
        <v>11</v>
      </c>
      <c r="O6" s="3">
        <f t="shared" si="0"/>
        <v>11</v>
      </c>
      <c r="P6" s="23">
        <f t="shared" si="0"/>
        <v>11</v>
      </c>
      <c r="Q6" s="3">
        <f t="shared" si="0"/>
        <v>10</v>
      </c>
      <c r="R6" s="3">
        <f t="shared" si="0"/>
        <v>10</v>
      </c>
      <c r="S6" s="3">
        <f t="shared" si="0"/>
        <v>10</v>
      </c>
      <c r="T6" s="3">
        <f t="shared" si="0"/>
        <v>9</v>
      </c>
      <c r="U6" s="24">
        <f t="shared" si="1"/>
        <v>9</v>
      </c>
    </row>
    <row r="7" spans="1:21" ht="12.75" thickBot="1">
      <c r="A7" s="6">
        <v>16</v>
      </c>
      <c r="B7" s="3">
        <f t="shared" si="2"/>
        <v>16</v>
      </c>
      <c r="C7" s="3">
        <f t="shared" si="2"/>
        <v>16</v>
      </c>
      <c r="D7" s="3">
        <f t="shared" si="2"/>
        <v>15</v>
      </c>
      <c r="E7" s="3">
        <f t="shared" si="0"/>
        <v>15</v>
      </c>
      <c r="F7" s="23">
        <f t="shared" si="0"/>
        <v>15</v>
      </c>
      <c r="G7" s="3">
        <f t="shared" si="0"/>
        <v>14</v>
      </c>
      <c r="H7" s="3">
        <f t="shared" si="0"/>
        <v>14</v>
      </c>
      <c r="I7" s="3">
        <f t="shared" si="0"/>
        <v>14</v>
      </c>
      <c r="J7" s="3">
        <f t="shared" si="0"/>
        <v>13</v>
      </c>
      <c r="K7" s="23">
        <f t="shared" si="0"/>
        <v>13</v>
      </c>
      <c r="L7" s="3">
        <f t="shared" si="0"/>
        <v>13</v>
      </c>
      <c r="M7" s="3">
        <f t="shared" si="0"/>
        <v>12</v>
      </c>
      <c r="N7" s="3">
        <f t="shared" si="0"/>
        <v>12</v>
      </c>
      <c r="O7" s="3">
        <f t="shared" si="0"/>
        <v>12</v>
      </c>
      <c r="P7" s="23">
        <f t="shared" si="0"/>
        <v>11</v>
      </c>
      <c r="Q7" s="3">
        <f t="shared" si="0"/>
        <v>11</v>
      </c>
      <c r="R7" s="3">
        <f t="shared" si="0"/>
        <v>11</v>
      </c>
      <c r="S7" s="3">
        <f t="shared" si="0"/>
        <v>10</v>
      </c>
      <c r="T7" s="3">
        <f t="shared" si="0"/>
        <v>10</v>
      </c>
      <c r="U7" s="24">
        <f t="shared" si="1"/>
        <v>10</v>
      </c>
    </row>
    <row r="8" spans="1:21" ht="12.75" thickBot="1">
      <c r="A8" s="6">
        <v>17</v>
      </c>
      <c r="B8" s="3">
        <f t="shared" si="2"/>
        <v>17</v>
      </c>
      <c r="C8" s="3">
        <f t="shared" si="2"/>
        <v>17</v>
      </c>
      <c r="D8" s="3">
        <f t="shared" si="2"/>
        <v>16</v>
      </c>
      <c r="E8" s="3">
        <f t="shared" si="0"/>
        <v>16</v>
      </c>
      <c r="F8" s="23">
        <f t="shared" si="0"/>
        <v>16</v>
      </c>
      <c r="G8" s="3">
        <f t="shared" si="0"/>
        <v>15</v>
      </c>
      <c r="H8" s="3">
        <f t="shared" si="0"/>
        <v>15</v>
      </c>
      <c r="I8" s="3">
        <f t="shared" si="0"/>
        <v>15</v>
      </c>
      <c r="J8" s="3">
        <f t="shared" si="0"/>
        <v>14</v>
      </c>
      <c r="K8" s="23">
        <f t="shared" si="0"/>
        <v>14</v>
      </c>
      <c r="L8" s="3">
        <f t="shared" si="0"/>
        <v>14</v>
      </c>
      <c r="M8" s="3">
        <f t="shared" si="0"/>
        <v>13</v>
      </c>
      <c r="N8" s="3">
        <f t="shared" si="0"/>
        <v>13</v>
      </c>
      <c r="O8" s="3">
        <f t="shared" si="0"/>
        <v>13</v>
      </c>
      <c r="P8" s="23">
        <f t="shared" si="0"/>
        <v>12</v>
      </c>
      <c r="Q8" s="3">
        <f t="shared" si="0"/>
        <v>12</v>
      </c>
      <c r="R8" s="3">
        <f t="shared" si="0"/>
        <v>12</v>
      </c>
      <c r="S8" s="3">
        <f t="shared" si="0"/>
        <v>11</v>
      </c>
      <c r="T8" s="3">
        <f t="shared" si="0"/>
        <v>11</v>
      </c>
      <c r="U8" s="24">
        <f t="shared" si="1"/>
        <v>11</v>
      </c>
    </row>
    <row r="9" spans="1:21" ht="12.75" thickBot="1">
      <c r="A9" s="6">
        <v>18</v>
      </c>
      <c r="B9" s="3">
        <f t="shared" si="2"/>
        <v>18</v>
      </c>
      <c r="C9" s="3">
        <f t="shared" si="2"/>
        <v>18</v>
      </c>
      <c r="D9" s="3">
        <f t="shared" si="2"/>
        <v>17</v>
      </c>
      <c r="E9" s="3">
        <f t="shared" si="0"/>
        <v>17</v>
      </c>
      <c r="F9" s="23">
        <f t="shared" si="0"/>
        <v>17</v>
      </c>
      <c r="G9" s="3">
        <f t="shared" si="0"/>
        <v>16</v>
      </c>
      <c r="H9" s="3">
        <f t="shared" si="0"/>
        <v>16</v>
      </c>
      <c r="I9" s="3">
        <f t="shared" si="0"/>
        <v>16</v>
      </c>
      <c r="J9" s="3">
        <f t="shared" si="0"/>
        <v>15</v>
      </c>
      <c r="K9" s="23">
        <f t="shared" si="0"/>
        <v>15</v>
      </c>
      <c r="L9" s="3">
        <f t="shared" si="0"/>
        <v>14</v>
      </c>
      <c r="M9" s="3">
        <f t="shared" si="0"/>
        <v>14</v>
      </c>
      <c r="N9" s="3">
        <f t="shared" si="0"/>
        <v>14</v>
      </c>
      <c r="O9" s="3">
        <f t="shared" si="0"/>
        <v>13</v>
      </c>
      <c r="P9" s="23">
        <f t="shared" si="0"/>
        <v>13</v>
      </c>
      <c r="Q9" s="3">
        <f t="shared" si="0"/>
        <v>13</v>
      </c>
      <c r="R9" s="3">
        <f t="shared" si="0"/>
        <v>12</v>
      </c>
      <c r="S9" s="3">
        <f t="shared" si="0"/>
        <v>12</v>
      </c>
      <c r="T9" s="3">
        <f t="shared" si="0"/>
        <v>12</v>
      </c>
      <c r="U9" s="24">
        <f t="shared" si="1"/>
        <v>11</v>
      </c>
    </row>
    <row r="10" spans="1:21" ht="12.75" thickBot="1">
      <c r="A10" s="6">
        <v>19</v>
      </c>
      <c r="B10" s="3">
        <f t="shared" si="2"/>
        <v>19</v>
      </c>
      <c r="C10" s="3">
        <f t="shared" si="2"/>
        <v>19</v>
      </c>
      <c r="D10" s="3">
        <f t="shared" si="2"/>
        <v>18</v>
      </c>
      <c r="E10" s="3">
        <f t="shared" si="0"/>
        <v>18</v>
      </c>
      <c r="F10" s="23">
        <f t="shared" si="0"/>
        <v>18</v>
      </c>
      <c r="G10" s="3">
        <f t="shared" si="0"/>
        <v>17</v>
      </c>
      <c r="H10" s="3">
        <f t="shared" si="0"/>
        <v>17</v>
      </c>
      <c r="I10" s="3">
        <f t="shared" si="0"/>
        <v>16</v>
      </c>
      <c r="J10" s="3">
        <f t="shared" si="0"/>
        <v>16</v>
      </c>
      <c r="K10" s="23">
        <f t="shared" si="0"/>
        <v>16</v>
      </c>
      <c r="L10" s="3">
        <f t="shared" si="0"/>
        <v>15</v>
      </c>
      <c r="M10" s="3">
        <f t="shared" si="0"/>
        <v>15</v>
      </c>
      <c r="N10" s="3">
        <f t="shared" si="0"/>
        <v>15</v>
      </c>
      <c r="O10" s="3">
        <f t="shared" si="0"/>
        <v>14</v>
      </c>
      <c r="P10" s="23">
        <f t="shared" si="0"/>
        <v>14</v>
      </c>
      <c r="Q10" s="3">
        <f t="shared" si="0"/>
        <v>13</v>
      </c>
      <c r="R10" s="3">
        <f t="shared" si="0"/>
        <v>13</v>
      </c>
      <c r="S10" s="3">
        <f t="shared" si="0"/>
        <v>13</v>
      </c>
      <c r="T10" s="3">
        <f t="shared" si="0"/>
        <v>12</v>
      </c>
      <c r="U10" s="24">
        <f t="shared" si="1"/>
        <v>12</v>
      </c>
    </row>
    <row r="11" spans="1:21" ht="12.75" thickBot="1">
      <c r="A11" s="6">
        <v>20</v>
      </c>
      <c r="B11" s="22">
        <f t="shared" si="2"/>
        <v>20</v>
      </c>
      <c r="C11" s="22">
        <f t="shared" si="2"/>
        <v>20</v>
      </c>
      <c r="D11" s="22">
        <f t="shared" si="2"/>
        <v>19</v>
      </c>
      <c r="E11" s="22">
        <f t="shared" si="0"/>
        <v>19</v>
      </c>
      <c r="F11" s="23">
        <f t="shared" si="0"/>
        <v>18</v>
      </c>
      <c r="G11" s="22">
        <f t="shared" si="0"/>
        <v>18</v>
      </c>
      <c r="H11" s="22">
        <f t="shared" si="0"/>
        <v>18</v>
      </c>
      <c r="I11" s="22">
        <f t="shared" si="0"/>
        <v>17</v>
      </c>
      <c r="J11" s="22">
        <f t="shared" si="0"/>
        <v>17</v>
      </c>
      <c r="K11" s="23">
        <f t="shared" si="0"/>
        <v>17</v>
      </c>
      <c r="L11" s="22">
        <f t="shared" si="0"/>
        <v>16</v>
      </c>
      <c r="M11" s="22">
        <f t="shared" si="0"/>
        <v>16</v>
      </c>
      <c r="N11" s="22">
        <f t="shared" si="0"/>
        <v>15</v>
      </c>
      <c r="O11" s="22">
        <f t="shared" si="0"/>
        <v>15</v>
      </c>
      <c r="P11" s="23">
        <f t="shared" si="0"/>
        <v>15</v>
      </c>
      <c r="Q11" s="22">
        <f t="shared" si="0"/>
        <v>14</v>
      </c>
      <c r="R11" s="22">
        <f t="shared" si="0"/>
        <v>14</v>
      </c>
      <c r="S11" s="22">
        <f t="shared" si="0"/>
        <v>14</v>
      </c>
      <c r="T11" s="22">
        <f t="shared" si="0"/>
        <v>13</v>
      </c>
      <c r="U11" s="24">
        <f t="shared" si="1"/>
        <v>13</v>
      </c>
    </row>
    <row r="12" spans="1:21" ht="12.75" thickBot="1">
      <c r="A12" s="6">
        <v>21</v>
      </c>
      <c r="B12" s="3">
        <f t="shared" si="2"/>
        <v>21</v>
      </c>
      <c r="C12" s="3">
        <f t="shared" si="2"/>
        <v>21</v>
      </c>
      <c r="D12" s="3">
        <f t="shared" si="2"/>
        <v>20</v>
      </c>
      <c r="E12" s="3">
        <f t="shared" si="0"/>
        <v>20</v>
      </c>
      <c r="F12" s="23">
        <f t="shared" si="0"/>
        <v>19</v>
      </c>
      <c r="G12" s="3">
        <f t="shared" si="0"/>
        <v>19</v>
      </c>
      <c r="H12" s="3">
        <f t="shared" si="0"/>
        <v>19</v>
      </c>
      <c r="I12" s="3">
        <f t="shared" si="0"/>
        <v>18</v>
      </c>
      <c r="J12" s="3">
        <f t="shared" si="0"/>
        <v>18</v>
      </c>
      <c r="K12" s="23">
        <f t="shared" si="0"/>
        <v>17</v>
      </c>
      <c r="L12" s="3">
        <f t="shared" si="0"/>
        <v>17</v>
      </c>
      <c r="M12" s="3">
        <f t="shared" si="0"/>
        <v>17</v>
      </c>
      <c r="N12" s="3">
        <f t="shared" si="0"/>
        <v>16</v>
      </c>
      <c r="O12" s="3">
        <f t="shared" si="0"/>
        <v>16</v>
      </c>
      <c r="P12" s="23">
        <f t="shared" si="0"/>
        <v>16</v>
      </c>
      <c r="Q12" s="3">
        <f t="shared" si="0"/>
        <v>15</v>
      </c>
      <c r="R12" s="3">
        <f t="shared" si="0"/>
        <v>15</v>
      </c>
      <c r="S12" s="3">
        <f t="shared" si="0"/>
        <v>14</v>
      </c>
      <c r="T12" s="3">
        <f t="shared" si="0"/>
        <v>14</v>
      </c>
      <c r="U12" s="24">
        <f t="shared" si="1"/>
        <v>14</v>
      </c>
    </row>
    <row r="13" spans="1:21" ht="12.75" thickBot="1">
      <c r="A13" s="6">
        <v>22</v>
      </c>
      <c r="B13" s="3">
        <f t="shared" si="2"/>
        <v>22</v>
      </c>
      <c r="C13" s="3">
        <f t="shared" si="2"/>
        <v>22</v>
      </c>
      <c r="D13" s="3">
        <f t="shared" si="2"/>
        <v>21</v>
      </c>
      <c r="E13" s="3">
        <f t="shared" si="0"/>
        <v>21</v>
      </c>
      <c r="F13" s="23">
        <f t="shared" si="0"/>
        <v>20</v>
      </c>
      <c r="G13" s="3">
        <f t="shared" si="0"/>
        <v>20</v>
      </c>
      <c r="H13" s="3">
        <f t="shared" si="0"/>
        <v>20</v>
      </c>
      <c r="I13" s="3">
        <f t="shared" si="0"/>
        <v>19</v>
      </c>
      <c r="J13" s="3">
        <f t="shared" si="0"/>
        <v>19</v>
      </c>
      <c r="K13" s="23">
        <f t="shared" si="0"/>
        <v>18</v>
      </c>
      <c r="L13" s="3">
        <f t="shared" si="0"/>
        <v>18</v>
      </c>
      <c r="M13" s="3">
        <f t="shared" si="0"/>
        <v>18</v>
      </c>
      <c r="N13" s="3">
        <f t="shared" si="0"/>
        <v>17</v>
      </c>
      <c r="O13" s="3">
        <f t="shared" si="0"/>
        <v>17</v>
      </c>
      <c r="P13" s="23">
        <f t="shared" si="0"/>
        <v>16</v>
      </c>
      <c r="Q13" s="3">
        <f t="shared" si="0"/>
        <v>16</v>
      </c>
      <c r="R13" s="3">
        <f t="shared" si="0"/>
        <v>16</v>
      </c>
      <c r="S13" s="3">
        <f t="shared" si="0"/>
        <v>15</v>
      </c>
      <c r="T13" s="3">
        <f t="shared" si="0"/>
        <v>15</v>
      </c>
      <c r="U13" s="24">
        <f t="shared" si="1"/>
        <v>14</v>
      </c>
    </row>
    <row r="14" spans="1:21" ht="12.75" thickBot="1">
      <c r="A14" s="6">
        <v>23</v>
      </c>
      <c r="B14" s="3">
        <f t="shared" si="2"/>
        <v>23</v>
      </c>
      <c r="C14" s="3">
        <f t="shared" si="2"/>
        <v>23</v>
      </c>
      <c r="D14" s="3">
        <f t="shared" si="2"/>
        <v>22</v>
      </c>
      <c r="E14" s="3">
        <f t="shared" si="0"/>
        <v>22</v>
      </c>
      <c r="F14" s="23">
        <f t="shared" si="0"/>
        <v>21</v>
      </c>
      <c r="G14" s="3">
        <f t="shared" si="0"/>
        <v>21</v>
      </c>
      <c r="H14" s="3">
        <f t="shared" si="0"/>
        <v>20</v>
      </c>
      <c r="I14" s="3">
        <f t="shared" si="0"/>
        <v>20</v>
      </c>
      <c r="J14" s="3">
        <f t="shared" si="0"/>
        <v>20</v>
      </c>
      <c r="K14" s="23">
        <f t="shared" si="0"/>
        <v>19</v>
      </c>
      <c r="L14" s="3">
        <f t="shared" si="0"/>
        <v>19</v>
      </c>
      <c r="M14" s="3">
        <f t="shared" si="0"/>
        <v>18</v>
      </c>
      <c r="N14" s="3">
        <f t="shared" si="0"/>
        <v>18</v>
      </c>
      <c r="O14" s="3">
        <f t="shared" si="0"/>
        <v>18</v>
      </c>
      <c r="P14" s="23">
        <f t="shared" si="0"/>
        <v>17</v>
      </c>
      <c r="Q14" s="3">
        <f t="shared" si="0"/>
        <v>17</v>
      </c>
      <c r="R14" s="3">
        <f t="shared" si="0"/>
        <v>16</v>
      </c>
      <c r="S14" s="3">
        <f t="shared" si="0"/>
        <v>16</v>
      </c>
      <c r="T14" s="3">
        <f t="shared" si="0"/>
        <v>15</v>
      </c>
      <c r="U14" s="24">
        <f t="shared" si="1"/>
        <v>15</v>
      </c>
    </row>
    <row r="15" spans="1:21" ht="12.75" thickBot="1">
      <c r="A15" s="6">
        <v>24</v>
      </c>
      <c r="B15" s="3">
        <f t="shared" si="2"/>
        <v>24</v>
      </c>
      <c r="C15" s="3">
        <f t="shared" si="2"/>
        <v>24</v>
      </c>
      <c r="D15" s="3">
        <f t="shared" si="2"/>
        <v>23</v>
      </c>
      <c r="E15" s="3">
        <f t="shared" si="0"/>
        <v>23</v>
      </c>
      <c r="F15" s="23">
        <f t="shared" si="0"/>
        <v>22</v>
      </c>
      <c r="G15" s="3">
        <f t="shared" si="0"/>
        <v>22</v>
      </c>
      <c r="H15" s="3">
        <f t="shared" si="0"/>
        <v>21</v>
      </c>
      <c r="I15" s="3">
        <f t="shared" si="0"/>
        <v>21</v>
      </c>
      <c r="J15" s="3">
        <f t="shared" si="0"/>
        <v>21</v>
      </c>
      <c r="K15" s="23">
        <f t="shared" si="0"/>
        <v>20</v>
      </c>
      <c r="L15" s="3">
        <f t="shared" si="0"/>
        <v>20</v>
      </c>
      <c r="M15" s="3">
        <f t="shared" si="0"/>
        <v>19</v>
      </c>
      <c r="N15" s="3">
        <f t="shared" si="0"/>
        <v>19</v>
      </c>
      <c r="O15" s="3">
        <f t="shared" si="0"/>
        <v>18</v>
      </c>
      <c r="P15" s="23">
        <f t="shared" si="0"/>
        <v>18</v>
      </c>
      <c r="Q15" s="3">
        <f t="shared" si="0"/>
        <v>18</v>
      </c>
      <c r="R15" s="3">
        <f t="shared" si="0"/>
        <v>17</v>
      </c>
      <c r="S15" s="3">
        <f t="shared" si="0"/>
        <v>17</v>
      </c>
      <c r="T15" s="3">
        <f t="shared" si="0"/>
        <v>16</v>
      </c>
      <c r="U15" s="24">
        <f t="shared" si="1"/>
        <v>16</v>
      </c>
    </row>
    <row r="16" spans="1:21" ht="12.75" thickBot="1">
      <c r="A16" s="6">
        <v>25</v>
      </c>
      <c r="B16" s="3">
        <f t="shared" si="2"/>
        <v>25</v>
      </c>
      <c r="C16" s="3">
        <f t="shared" si="2"/>
        <v>25</v>
      </c>
      <c r="D16" s="3">
        <f t="shared" si="2"/>
        <v>24</v>
      </c>
      <c r="E16" s="3">
        <f t="shared" si="0"/>
        <v>24</v>
      </c>
      <c r="F16" s="23">
        <f t="shared" si="0"/>
        <v>23</v>
      </c>
      <c r="G16" s="3">
        <f t="shared" si="0"/>
        <v>23</v>
      </c>
      <c r="H16" s="3">
        <f t="shared" si="0"/>
        <v>22</v>
      </c>
      <c r="I16" s="3">
        <f t="shared" si="0"/>
        <v>22</v>
      </c>
      <c r="J16" s="3">
        <f t="shared" si="0"/>
        <v>21</v>
      </c>
      <c r="K16" s="23">
        <f t="shared" si="0"/>
        <v>21</v>
      </c>
      <c r="L16" s="3">
        <f t="shared" si="0"/>
        <v>21</v>
      </c>
      <c r="M16" s="3">
        <f t="shared" si="0"/>
        <v>20</v>
      </c>
      <c r="N16" s="3">
        <f t="shared" si="0"/>
        <v>20</v>
      </c>
      <c r="O16" s="3">
        <f t="shared" si="0"/>
        <v>19</v>
      </c>
      <c r="P16" s="23">
        <f t="shared" si="0"/>
        <v>19</v>
      </c>
      <c r="Q16" s="3">
        <f t="shared" si="0"/>
        <v>18</v>
      </c>
      <c r="R16" s="3">
        <f t="shared" si="0"/>
        <v>18</v>
      </c>
      <c r="S16" s="3">
        <f t="shared" si="0"/>
        <v>17</v>
      </c>
      <c r="T16" s="3">
        <f t="shared" si="0"/>
        <v>17</v>
      </c>
      <c r="U16" s="24">
        <f t="shared" si="1"/>
        <v>17</v>
      </c>
    </row>
    <row r="17" spans="1:21" ht="12.75" thickBot="1">
      <c r="A17" s="6">
        <v>26</v>
      </c>
      <c r="B17" s="3">
        <f t="shared" si="2"/>
        <v>26</v>
      </c>
      <c r="C17" s="3">
        <f t="shared" si="2"/>
        <v>26</v>
      </c>
      <c r="D17" s="3">
        <f t="shared" si="2"/>
        <v>25</v>
      </c>
      <c r="E17" s="3">
        <f t="shared" si="0"/>
        <v>25</v>
      </c>
      <c r="F17" s="23">
        <f t="shared" si="0"/>
        <v>24</v>
      </c>
      <c r="G17" s="3">
        <f t="shared" si="0"/>
        <v>24</v>
      </c>
      <c r="H17" s="3">
        <f t="shared" si="0"/>
        <v>23</v>
      </c>
      <c r="I17" s="3">
        <f t="shared" si="0"/>
        <v>23</v>
      </c>
      <c r="J17" s="3">
        <f t="shared" si="0"/>
        <v>22</v>
      </c>
      <c r="K17" s="23">
        <f t="shared" si="0"/>
        <v>22</v>
      </c>
      <c r="L17" s="3">
        <f t="shared" si="0"/>
        <v>21</v>
      </c>
      <c r="M17" s="3">
        <f t="shared" si="0"/>
        <v>21</v>
      </c>
      <c r="N17" s="3">
        <f t="shared" si="0"/>
        <v>21</v>
      </c>
      <c r="O17" s="3">
        <f t="shared" si="0"/>
        <v>20</v>
      </c>
      <c r="P17" s="23">
        <f t="shared" si="0"/>
        <v>20</v>
      </c>
      <c r="Q17" s="3">
        <f t="shared" si="0"/>
        <v>19</v>
      </c>
      <c r="R17" s="3">
        <f t="shared" si="0"/>
        <v>19</v>
      </c>
      <c r="S17" s="3">
        <f t="shared" si="0"/>
        <v>18</v>
      </c>
      <c r="T17" s="3">
        <f t="shared" si="0"/>
        <v>18</v>
      </c>
      <c r="U17" s="24">
        <f t="shared" si="1"/>
        <v>17</v>
      </c>
    </row>
    <row r="18" spans="1:21" ht="12.75" thickBot="1">
      <c r="A18" s="6">
        <v>27</v>
      </c>
      <c r="B18" s="3">
        <f t="shared" si="2"/>
        <v>27</v>
      </c>
      <c r="C18" s="3">
        <f t="shared" si="2"/>
        <v>27</v>
      </c>
      <c r="D18" s="3">
        <f t="shared" si="2"/>
        <v>26</v>
      </c>
      <c r="E18" s="3">
        <f t="shared" si="0"/>
        <v>26</v>
      </c>
      <c r="F18" s="23">
        <f t="shared" si="0"/>
        <v>25</v>
      </c>
      <c r="G18" s="3">
        <f t="shared" si="0"/>
        <v>25</v>
      </c>
      <c r="H18" s="3">
        <f t="shared" si="0"/>
        <v>24</v>
      </c>
      <c r="I18" s="3">
        <f t="shared" si="0"/>
        <v>24</v>
      </c>
      <c r="J18" s="3">
        <f t="shared" si="0"/>
        <v>23</v>
      </c>
      <c r="K18" s="23">
        <f t="shared" si="0"/>
        <v>23</v>
      </c>
      <c r="L18" s="3">
        <f t="shared" si="0"/>
        <v>22</v>
      </c>
      <c r="M18" s="3">
        <f t="shared" si="0"/>
        <v>22</v>
      </c>
      <c r="N18" s="3">
        <f t="shared" si="0"/>
        <v>21</v>
      </c>
      <c r="O18" s="3">
        <f t="shared" si="0"/>
        <v>21</v>
      </c>
      <c r="P18" s="23">
        <f t="shared" si="0"/>
        <v>20</v>
      </c>
      <c r="Q18" s="3">
        <f t="shared" si="0"/>
        <v>20</v>
      </c>
      <c r="R18" s="3">
        <f t="shared" si="0"/>
        <v>20</v>
      </c>
      <c r="S18" s="3">
        <f t="shared" si="0"/>
        <v>19</v>
      </c>
      <c r="T18" s="3">
        <f>EAD($A18,T$2)</f>
        <v>19</v>
      </c>
      <c r="U18" s="24">
        <f t="shared" si="1"/>
        <v>18</v>
      </c>
    </row>
    <row r="19" spans="1:21" ht="12.75" thickBot="1">
      <c r="A19" s="6">
        <v>28</v>
      </c>
      <c r="B19" s="3">
        <f t="shared" si="2"/>
        <v>28</v>
      </c>
      <c r="C19" s="3">
        <f t="shared" si="2"/>
        <v>28</v>
      </c>
      <c r="D19" s="3">
        <f t="shared" si="2"/>
        <v>27</v>
      </c>
      <c r="E19" s="3">
        <f aca="true" t="shared" si="3" ref="E19:S21">EAD($A19,E$2)</f>
        <v>27</v>
      </c>
      <c r="F19" s="23">
        <f t="shared" si="3"/>
        <v>26</v>
      </c>
      <c r="G19" s="3">
        <f t="shared" si="3"/>
        <v>26</v>
      </c>
      <c r="H19" s="3">
        <f t="shared" si="3"/>
        <v>25</v>
      </c>
      <c r="I19" s="3">
        <f t="shared" si="3"/>
        <v>25</v>
      </c>
      <c r="J19" s="3">
        <f t="shared" si="3"/>
        <v>24</v>
      </c>
      <c r="K19" s="23">
        <f t="shared" si="3"/>
        <v>24</v>
      </c>
      <c r="L19" s="3">
        <f t="shared" si="3"/>
        <v>23</v>
      </c>
      <c r="M19" s="3">
        <f t="shared" si="3"/>
        <v>23</v>
      </c>
      <c r="N19" s="3">
        <f t="shared" si="3"/>
        <v>22</v>
      </c>
      <c r="O19" s="3">
        <f t="shared" si="3"/>
        <v>22</v>
      </c>
      <c r="P19" s="23">
        <f t="shared" si="3"/>
        <v>21</v>
      </c>
      <c r="Q19" s="3">
        <f t="shared" si="3"/>
        <v>21</v>
      </c>
      <c r="R19" s="3">
        <f t="shared" si="3"/>
        <v>20</v>
      </c>
      <c r="S19" s="3">
        <f t="shared" si="3"/>
        <v>20</v>
      </c>
      <c r="T19" s="3">
        <f>EAD($A19,T$2)</f>
        <v>19</v>
      </c>
      <c r="U19" s="24">
        <f>EAD($A19,U$2)</f>
        <v>19</v>
      </c>
    </row>
    <row r="20" spans="1:21" ht="12.75" thickBot="1">
      <c r="A20" s="6">
        <v>29</v>
      </c>
      <c r="B20" s="3">
        <f aca="true" t="shared" si="4" ref="B20:Q35">EAD($A20,B$2)</f>
        <v>29</v>
      </c>
      <c r="C20" s="3">
        <f t="shared" si="4"/>
        <v>29</v>
      </c>
      <c r="D20" s="3">
        <f t="shared" si="4"/>
        <v>28</v>
      </c>
      <c r="E20" s="3">
        <f t="shared" si="3"/>
        <v>28</v>
      </c>
      <c r="F20" s="23">
        <f t="shared" si="3"/>
        <v>27</v>
      </c>
      <c r="G20" s="3">
        <f t="shared" si="3"/>
        <v>27</v>
      </c>
      <c r="H20" s="3">
        <f t="shared" si="3"/>
        <v>26</v>
      </c>
      <c r="I20" s="3">
        <f t="shared" si="3"/>
        <v>26</v>
      </c>
      <c r="J20" s="3">
        <f t="shared" si="3"/>
        <v>25</v>
      </c>
      <c r="K20" s="23">
        <f t="shared" si="3"/>
        <v>25</v>
      </c>
      <c r="L20" s="3">
        <f t="shared" si="3"/>
        <v>24</v>
      </c>
      <c r="M20" s="3">
        <f t="shared" si="3"/>
        <v>24</v>
      </c>
      <c r="N20" s="3">
        <f t="shared" si="3"/>
        <v>23</v>
      </c>
      <c r="O20" s="3">
        <f t="shared" si="3"/>
        <v>23</v>
      </c>
      <c r="P20" s="23">
        <f t="shared" si="3"/>
        <v>22</v>
      </c>
      <c r="Q20" s="3">
        <f t="shared" si="3"/>
        <v>22</v>
      </c>
      <c r="R20" s="3">
        <f t="shared" si="3"/>
        <v>21</v>
      </c>
      <c r="S20" s="3">
        <f t="shared" si="3"/>
        <v>21</v>
      </c>
      <c r="T20" s="3">
        <f>EAD($A20,T$2)</f>
        <v>20</v>
      </c>
      <c r="U20" s="24">
        <f>EAD($A20,U$2)</f>
        <v>20</v>
      </c>
    </row>
    <row r="21" spans="1:21" ht="12.75" thickBot="1">
      <c r="A21" s="6">
        <v>30</v>
      </c>
      <c r="B21" s="22">
        <f t="shared" si="4"/>
        <v>30</v>
      </c>
      <c r="C21" s="22">
        <f t="shared" si="4"/>
        <v>29</v>
      </c>
      <c r="D21" s="22">
        <f t="shared" si="4"/>
        <v>29</v>
      </c>
      <c r="E21" s="22">
        <f t="shared" si="3"/>
        <v>28</v>
      </c>
      <c r="F21" s="23">
        <f t="shared" si="3"/>
        <v>28</v>
      </c>
      <c r="G21" s="22">
        <f t="shared" si="3"/>
        <v>27</v>
      </c>
      <c r="H21" s="22">
        <f t="shared" si="3"/>
        <v>27</v>
      </c>
      <c r="I21" s="22">
        <f t="shared" si="3"/>
        <v>26</v>
      </c>
      <c r="J21" s="22">
        <f t="shared" si="3"/>
        <v>26</v>
      </c>
      <c r="K21" s="23">
        <f t="shared" si="3"/>
        <v>25</v>
      </c>
      <c r="L21" s="22">
        <f t="shared" si="3"/>
        <v>25</v>
      </c>
      <c r="M21" s="22">
        <f t="shared" si="3"/>
        <v>24</v>
      </c>
      <c r="N21" s="22">
        <f t="shared" si="3"/>
        <v>24</v>
      </c>
      <c r="O21" s="22">
        <f t="shared" si="3"/>
        <v>23</v>
      </c>
      <c r="P21" s="23">
        <f t="shared" si="3"/>
        <v>23</v>
      </c>
      <c r="Q21" s="22">
        <f t="shared" si="3"/>
        <v>22</v>
      </c>
      <c r="R21" s="22">
        <f t="shared" si="3"/>
        <v>22</v>
      </c>
      <c r="S21" s="22">
        <f t="shared" si="3"/>
        <v>21</v>
      </c>
      <c r="T21" s="22">
        <f>EAD($A21,T$2)</f>
        <v>21</v>
      </c>
      <c r="U21" s="24">
        <f>EAD($A21,U$2)</f>
        <v>20</v>
      </c>
    </row>
    <row r="22" spans="1:21" ht="12.75" thickBot="1">
      <c r="A22" s="6">
        <v>31</v>
      </c>
      <c r="B22" s="3">
        <f t="shared" si="4"/>
        <v>31</v>
      </c>
      <c r="C22" s="3">
        <f t="shared" si="4"/>
        <v>30</v>
      </c>
      <c r="D22" s="3">
        <f t="shared" si="4"/>
        <v>30</v>
      </c>
      <c r="E22" s="3">
        <f t="shared" si="4"/>
        <v>29</v>
      </c>
      <c r="F22" s="23">
        <f t="shared" si="4"/>
        <v>29</v>
      </c>
      <c r="G22" s="3">
        <f t="shared" si="4"/>
        <v>28</v>
      </c>
      <c r="H22" s="3">
        <f t="shared" si="4"/>
        <v>28</v>
      </c>
      <c r="I22" s="3">
        <f t="shared" si="4"/>
        <v>27</v>
      </c>
      <c r="J22" s="3">
        <f t="shared" si="4"/>
        <v>27</v>
      </c>
      <c r="K22" s="23">
        <f t="shared" si="4"/>
        <v>26</v>
      </c>
      <c r="L22" s="3">
        <f t="shared" si="4"/>
        <v>26</v>
      </c>
      <c r="M22" s="3">
        <f t="shared" si="4"/>
        <v>25</v>
      </c>
      <c r="N22" s="3">
        <f t="shared" si="4"/>
        <v>25</v>
      </c>
      <c r="O22" s="3">
        <f t="shared" si="4"/>
        <v>24</v>
      </c>
      <c r="P22" s="23">
        <f t="shared" si="4"/>
        <v>24</v>
      </c>
      <c r="Q22" s="3">
        <f t="shared" si="4"/>
        <v>23</v>
      </c>
      <c r="R22" s="3">
        <f>EAD($A22,R$2)</f>
        <v>23</v>
      </c>
      <c r="S22" s="3">
        <f>EAD($A22,S$2)</f>
        <v>22</v>
      </c>
      <c r="T22" s="3">
        <f>EAD($A22,T$2)</f>
        <v>22</v>
      </c>
      <c r="U22" s="11"/>
    </row>
    <row r="23" spans="1:21" ht="12.75" thickBot="1">
      <c r="A23" s="6">
        <v>32</v>
      </c>
      <c r="B23" s="3">
        <f t="shared" si="4"/>
        <v>32</v>
      </c>
      <c r="C23" s="3">
        <f t="shared" si="4"/>
        <v>31</v>
      </c>
      <c r="D23" s="3">
        <f t="shared" si="4"/>
        <v>31</v>
      </c>
      <c r="E23" s="3">
        <f t="shared" si="4"/>
        <v>30</v>
      </c>
      <c r="F23" s="23">
        <f t="shared" si="4"/>
        <v>30</v>
      </c>
      <c r="G23" s="3">
        <f t="shared" si="4"/>
        <v>29</v>
      </c>
      <c r="H23" s="3">
        <f t="shared" si="4"/>
        <v>29</v>
      </c>
      <c r="I23" s="3">
        <f t="shared" si="4"/>
        <v>28</v>
      </c>
      <c r="J23" s="3">
        <f t="shared" si="4"/>
        <v>28</v>
      </c>
      <c r="K23" s="23">
        <f t="shared" si="4"/>
        <v>27</v>
      </c>
      <c r="L23" s="3">
        <f t="shared" si="4"/>
        <v>27</v>
      </c>
      <c r="M23" s="3">
        <f t="shared" si="4"/>
        <v>26</v>
      </c>
      <c r="N23" s="3">
        <f t="shared" si="4"/>
        <v>26</v>
      </c>
      <c r="O23" s="3">
        <f t="shared" si="4"/>
        <v>25</v>
      </c>
      <c r="P23" s="23">
        <f t="shared" si="4"/>
        <v>25</v>
      </c>
      <c r="Q23" s="3">
        <f t="shared" si="4"/>
        <v>24</v>
      </c>
      <c r="R23" s="3">
        <f>EAD($A23,R$2)</f>
        <v>23</v>
      </c>
      <c r="S23" s="3">
        <f>EAD($A23,S$2)</f>
        <v>23</v>
      </c>
      <c r="T23" s="3"/>
      <c r="U23" s="11"/>
    </row>
    <row r="24" spans="1:21" ht="12.75" thickBot="1">
      <c r="A24" s="6">
        <v>33</v>
      </c>
      <c r="B24" s="3">
        <f t="shared" si="4"/>
        <v>33</v>
      </c>
      <c r="C24" s="3">
        <f t="shared" si="4"/>
        <v>32</v>
      </c>
      <c r="D24" s="3">
        <f t="shared" si="4"/>
        <v>32</v>
      </c>
      <c r="E24" s="3">
        <f t="shared" si="4"/>
        <v>31</v>
      </c>
      <c r="F24" s="23">
        <f t="shared" si="4"/>
        <v>31</v>
      </c>
      <c r="G24" s="3">
        <f t="shared" si="4"/>
        <v>30</v>
      </c>
      <c r="H24" s="3">
        <f t="shared" si="4"/>
        <v>30</v>
      </c>
      <c r="I24" s="3">
        <f t="shared" si="4"/>
        <v>29</v>
      </c>
      <c r="J24" s="3">
        <f t="shared" si="4"/>
        <v>29</v>
      </c>
      <c r="K24" s="23">
        <f t="shared" si="4"/>
        <v>28</v>
      </c>
      <c r="L24" s="3">
        <f t="shared" si="4"/>
        <v>28</v>
      </c>
      <c r="M24" s="3">
        <f t="shared" si="4"/>
        <v>27</v>
      </c>
      <c r="N24" s="3">
        <f t="shared" si="4"/>
        <v>26</v>
      </c>
      <c r="O24" s="3">
        <f t="shared" si="4"/>
        <v>26</v>
      </c>
      <c r="P24" s="23">
        <f t="shared" si="4"/>
        <v>25</v>
      </c>
      <c r="Q24" s="3">
        <f t="shared" si="4"/>
        <v>25</v>
      </c>
      <c r="R24" s="3">
        <f>EAD($A24,R$2)</f>
        <v>24</v>
      </c>
      <c r="S24" s="3"/>
      <c r="T24" s="3"/>
      <c r="U24" s="11"/>
    </row>
    <row r="25" spans="1:21" ht="12.75" thickBot="1">
      <c r="A25" s="6">
        <v>34</v>
      </c>
      <c r="B25" s="3">
        <f t="shared" si="4"/>
        <v>34</v>
      </c>
      <c r="C25" s="3">
        <f t="shared" si="4"/>
        <v>33</v>
      </c>
      <c r="D25" s="3">
        <f t="shared" si="4"/>
        <v>33</v>
      </c>
      <c r="E25" s="3">
        <f t="shared" si="4"/>
        <v>32</v>
      </c>
      <c r="F25" s="23">
        <f t="shared" si="4"/>
        <v>32</v>
      </c>
      <c r="G25" s="3">
        <f t="shared" si="4"/>
        <v>31</v>
      </c>
      <c r="H25" s="3">
        <f t="shared" si="4"/>
        <v>31</v>
      </c>
      <c r="I25" s="3">
        <f t="shared" si="4"/>
        <v>30</v>
      </c>
      <c r="J25" s="3">
        <f t="shared" si="4"/>
        <v>30</v>
      </c>
      <c r="K25" s="23">
        <f t="shared" si="4"/>
        <v>29</v>
      </c>
      <c r="L25" s="3">
        <f t="shared" si="4"/>
        <v>28</v>
      </c>
      <c r="M25" s="3">
        <f t="shared" si="4"/>
        <v>28</v>
      </c>
      <c r="N25" s="3">
        <f t="shared" si="4"/>
        <v>27</v>
      </c>
      <c r="O25" s="3">
        <f t="shared" si="4"/>
        <v>27</v>
      </c>
      <c r="P25" s="23">
        <f t="shared" si="4"/>
        <v>26</v>
      </c>
      <c r="Q25" s="3">
        <f t="shared" si="4"/>
        <v>26</v>
      </c>
      <c r="R25" s="3">
        <f>EAD($A25,R$2)</f>
        <v>25</v>
      </c>
      <c r="S25" s="3"/>
      <c r="T25" s="3"/>
      <c r="U25" s="11"/>
    </row>
    <row r="26" spans="1:21" ht="12.75" thickBot="1">
      <c r="A26" s="6">
        <v>35</v>
      </c>
      <c r="B26" s="3">
        <f t="shared" si="4"/>
        <v>35</v>
      </c>
      <c r="C26" s="3">
        <f t="shared" si="4"/>
        <v>34</v>
      </c>
      <c r="D26" s="3">
        <f t="shared" si="4"/>
        <v>34</v>
      </c>
      <c r="E26" s="3">
        <f t="shared" si="4"/>
        <v>33</v>
      </c>
      <c r="F26" s="23">
        <f t="shared" si="4"/>
        <v>33</v>
      </c>
      <c r="G26" s="3">
        <f t="shared" si="4"/>
        <v>32</v>
      </c>
      <c r="H26" s="3">
        <f t="shared" si="4"/>
        <v>32</v>
      </c>
      <c r="I26" s="3">
        <f t="shared" si="4"/>
        <v>31</v>
      </c>
      <c r="J26" s="3">
        <f t="shared" si="4"/>
        <v>30</v>
      </c>
      <c r="K26" s="23">
        <f t="shared" si="4"/>
        <v>30</v>
      </c>
      <c r="L26" s="3">
        <f t="shared" si="4"/>
        <v>29</v>
      </c>
      <c r="M26" s="3">
        <f t="shared" si="4"/>
        <v>29</v>
      </c>
      <c r="N26" s="3">
        <f t="shared" si="4"/>
        <v>28</v>
      </c>
      <c r="O26" s="3">
        <f t="shared" si="4"/>
        <v>28</v>
      </c>
      <c r="P26" s="23">
        <f t="shared" si="4"/>
        <v>27</v>
      </c>
      <c r="Q26" s="3">
        <f t="shared" si="4"/>
        <v>26</v>
      </c>
      <c r="R26" s="3"/>
      <c r="S26" s="3"/>
      <c r="T26" s="3"/>
      <c r="U26" s="11"/>
    </row>
    <row r="27" spans="1:21" ht="12.75" thickBot="1">
      <c r="A27" s="6">
        <v>36</v>
      </c>
      <c r="B27" s="3">
        <f t="shared" si="4"/>
        <v>36</v>
      </c>
      <c r="C27" s="3">
        <f t="shared" si="4"/>
        <v>35</v>
      </c>
      <c r="D27" s="3">
        <f t="shared" si="4"/>
        <v>35</v>
      </c>
      <c r="E27" s="3">
        <f t="shared" si="4"/>
        <v>34</v>
      </c>
      <c r="F27" s="23">
        <f t="shared" si="4"/>
        <v>34</v>
      </c>
      <c r="G27" s="3">
        <f t="shared" si="4"/>
        <v>33</v>
      </c>
      <c r="H27" s="3">
        <f t="shared" si="4"/>
        <v>33</v>
      </c>
      <c r="I27" s="3">
        <f t="shared" si="4"/>
        <v>32</v>
      </c>
      <c r="J27" s="3">
        <f t="shared" si="4"/>
        <v>31</v>
      </c>
      <c r="K27" s="23">
        <f t="shared" si="4"/>
        <v>31</v>
      </c>
      <c r="L27" s="3">
        <f t="shared" si="4"/>
        <v>30</v>
      </c>
      <c r="M27" s="3">
        <f t="shared" si="4"/>
        <v>30</v>
      </c>
      <c r="N27" s="3">
        <f t="shared" si="4"/>
        <v>29</v>
      </c>
      <c r="O27" s="3">
        <f t="shared" si="4"/>
        <v>28</v>
      </c>
      <c r="P27" s="23">
        <f t="shared" si="4"/>
        <v>28</v>
      </c>
      <c r="Q27" s="3"/>
      <c r="R27" s="3"/>
      <c r="S27" s="3"/>
      <c r="T27" s="3"/>
      <c r="U27" s="11"/>
    </row>
    <row r="28" spans="1:21" ht="12.75" thickBot="1">
      <c r="A28" s="6">
        <v>37</v>
      </c>
      <c r="B28" s="3">
        <f t="shared" si="4"/>
        <v>37</v>
      </c>
      <c r="C28" s="3">
        <f t="shared" si="4"/>
        <v>36</v>
      </c>
      <c r="D28" s="3">
        <f t="shared" si="4"/>
        <v>36</v>
      </c>
      <c r="E28" s="3">
        <f t="shared" si="4"/>
        <v>35</v>
      </c>
      <c r="F28" s="23">
        <f t="shared" si="4"/>
        <v>35</v>
      </c>
      <c r="G28" s="3">
        <f t="shared" si="4"/>
        <v>34</v>
      </c>
      <c r="H28" s="3">
        <f t="shared" si="4"/>
        <v>33</v>
      </c>
      <c r="I28" s="3">
        <f t="shared" si="4"/>
        <v>33</v>
      </c>
      <c r="J28" s="3">
        <f t="shared" si="4"/>
        <v>32</v>
      </c>
      <c r="K28" s="23">
        <f t="shared" si="4"/>
        <v>32</v>
      </c>
      <c r="L28" s="3">
        <f t="shared" si="4"/>
        <v>31</v>
      </c>
      <c r="M28" s="3">
        <f t="shared" si="4"/>
        <v>30</v>
      </c>
      <c r="N28" s="3">
        <f t="shared" si="4"/>
        <v>30</v>
      </c>
      <c r="O28" s="3">
        <f t="shared" si="4"/>
        <v>29</v>
      </c>
      <c r="P28" s="3"/>
      <c r="Q28" s="3"/>
      <c r="R28" s="3"/>
      <c r="S28" s="3"/>
      <c r="T28" s="3"/>
      <c r="U28" s="11"/>
    </row>
    <row r="29" spans="1:21" ht="12.75" thickBot="1">
      <c r="A29" s="6">
        <v>38</v>
      </c>
      <c r="B29" s="3">
        <f t="shared" si="4"/>
        <v>38</v>
      </c>
      <c r="C29" s="3">
        <f t="shared" si="4"/>
        <v>37</v>
      </c>
      <c r="D29" s="3">
        <f t="shared" si="4"/>
        <v>37</v>
      </c>
      <c r="E29" s="3">
        <f t="shared" si="4"/>
        <v>36</v>
      </c>
      <c r="F29" s="23">
        <f t="shared" si="4"/>
        <v>36</v>
      </c>
      <c r="G29" s="3">
        <f t="shared" si="4"/>
        <v>35</v>
      </c>
      <c r="H29" s="3">
        <f t="shared" si="4"/>
        <v>34</v>
      </c>
      <c r="I29" s="3">
        <f t="shared" si="4"/>
        <v>34</v>
      </c>
      <c r="J29" s="3">
        <f t="shared" si="4"/>
        <v>33</v>
      </c>
      <c r="K29" s="23">
        <f t="shared" si="4"/>
        <v>33</v>
      </c>
      <c r="L29" s="3">
        <f t="shared" si="4"/>
        <v>32</v>
      </c>
      <c r="M29" s="3">
        <f t="shared" si="4"/>
        <v>31</v>
      </c>
      <c r="N29" s="3">
        <f t="shared" si="4"/>
        <v>31</v>
      </c>
      <c r="O29" s="3"/>
      <c r="P29" s="3"/>
      <c r="Q29" s="3"/>
      <c r="R29" s="3"/>
      <c r="S29" s="3"/>
      <c r="T29" s="3"/>
      <c r="U29" s="11"/>
    </row>
    <row r="30" spans="1:21" ht="12.75" thickBot="1">
      <c r="A30" s="6">
        <v>39</v>
      </c>
      <c r="B30" s="3">
        <f t="shared" si="4"/>
        <v>39</v>
      </c>
      <c r="C30" s="3">
        <f t="shared" si="4"/>
        <v>38</v>
      </c>
      <c r="D30" s="3">
        <f t="shared" si="4"/>
        <v>38</v>
      </c>
      <c r="E30" s="3">
        <f t="shared" si="4"/>
        <v>37</v>
      </c>
      <c r="F30" s="23">
        <f t="shared" si="4"/>
        <v>37</v>
      </c>
      <c r="G30" s="3">
        <f t="shared" si="4"/>
        <v>36</v>
      </c>
      <c r="H30" s="3">
        <f t="shared" si="4"/>
        <v>35</v>
      </c>
      <c r="I30" s="3">
        <f t="shared" si="4"/>
        <v>35</v>
      </c>
      <c r="J30" s="3">
        <f t="shared" si="4"/>
        <v>34</v>
      </c>
      <c r="K30" s="23">
        <f t="shared" si="4"/>
        <v>33</v>
      </c>
      <c r="L30" s="3">
        <f t="shared" si="4"/>
        <v>33</v>
      </c>
      <c r="M30" s="3">
        <f t="shared" si="4"/>
        <v>32</v>
      </c>
      <c r="N30" s="3">
        <f t="shared" si="4"/>
        <v>32</v>
      </c>
      <c r="O30" s="3"/>
      <c r="P30" s="3"/>
      <c r="Q30" s="3"/>
      <c r="R30" s="3"/>
      <c r="S30" s="3"/>
      <c r="T30" s="3"/>
      <c r="U30" s="11"/>
    </row>
    <row r="31" spans="1:21" ht="12.75" thickBot="1">
      <c r="A31" s="6">
        <v>40</v>
      </c>
      <c r="B31" s="22">
        <f t="shared" si="4"/>
        <v>40</v>
      </c>
      <c r="C31" s="22">
        <f t="shared" si="4"/>
        <v>39</v>
      </c>
      <c r="D31" s="22">
        <f t="shared" si="4"/>
        <v>39</v>
      </c>
      <c r="E31" s="22">
        <f t="shared" si="4"/>
        <v>38</v>
      </c>
      <c r="F31" s="23">
        <f t="shared" si="4"/>
        <v>37</v>
      </c>
      <c r="G31" s="22">
        <f t="shared" si="4"/>
        <v>37</v>
      </c>
      <c r="H31" s="22">
        <f t="shared" si="4"/>
        <v>36</v>
      </c>
      <c r="I31" s="22">
        <f t="shared" si="4"/>
        <v>36</v>
      </c>
      <c r="J31" s="22">
        <f t="shared" si="4"/>
        <v>35</v>
      </c>
      <c r="K31" s="23">
        <f t="shared" si="4"/>
        <v>34</v>
      </c>
      <c r="L31" s="22">
        <f t="shared" si="4"/>
        <v>34</v>
      </c>
      <c r="M31" s="22">
        <f t="shared" si="4"/>
        <v>33</v>
      </c>
      <c r="N31" s="3"/>
      <c r="O31" s="3"/>
      <c r="P31" s="3"/>
      <c r="Q31" s="3"/>
      <c r="R31" s="3"/>
      <c r="S31" s="3"/>
      <c r="T31" s="3"/>
      <c r="U31" s="11"/>
    </row>
    <row r="32" spans="1:21" ht="12.75" thickBot="1">
      <c r="A32" s="6">
        <v>41</v>
      </c>
      <c r="B32" s="3">
        <f t="shared" si="4"/>
        <v>41</v>
      </c>
      <c r="C32" s="3">
        <f t="shared" si="4"/>
        <v>40</v>
      </c>
      <c r="D32" s="3">
        <f t="shared" si="4"/>
        <v>40</v>
      </c>
      <c r="E32" s="3">
        <f t="shared" si="4"/>
        <v>39</v>
      </c>
      <c r="F32" s="23">
        <f t="shared" si="4"/>
        <v>38</v>
      </c>
      <c r="G32" s="3">
        <f t="shared" si="4"/>
        <v>38</v>
      </c>
      <c r="H32" s="3">
        <f t="shared" si="4"/>
        <v>37</v>
      </c>
      <c r="I32" s="3">
        <f t="shared" si="4"/>
        <v>36</v>
      </c>
      <c r="J32" s="3">
        <f t="shared" si="4"/>
        <v>36</v>
      </c>
      <c r="K32" s="23">
        <f t="shared" si="4"/>
        <v>35</v>
      </c>
      <c r="L32" s="3">
        <f t="shared" si="4"/>
        <v>35</v>
      </c>
      <c r="M32" s="3"/>
      <c r="N32" s="3"/>
      <c r="O32" s="3"/>
      <c r="P32" s="3"/>
      <c r="Q32" s="3"/>
      <c r="R32" s="3"/>
      <c r="S32" s="3"/>
      <c r="T32" s="3"/>
      <c r="U32" s="11"/>
    </row>
    <row r="33" spans="1:21" ht="12.75" thickBot="1">
      <c r="A33" s="6">
        <v>42</v>
      </c>
      <c r="B33" s="3">
        <f t="shared" si="4"/>
        <v>42</v>
      </c>
      <c r="C33" s="3">
        <f t="shared" si="4"/>
        <v>41</v>
      </c>
      <c r="D33" s="3">
        <f t="shared" si="4"/>
        <v>41</v>
      </c>
      <c r="E33" s="3">
        <f t="shared" si="4"/>
        <v>40</v>
      </c>
      <c r="F33" s="23">
        <f t="shared" si="4"/>
        <v>39</v>
      </c>
      <c r="G33" s="3">
        <f t="shared" si="4"/>
        <v>39</v>
      </c>
      <c r="H33" s="3">
        <f t="shared" si="4"/>
        <v>38</v>
      </c>
      <c r="I33" s="3">
        <f t="shared" si="4"/>
        <v>37</v>
      </c>
      <c r="J33" s="3">
        <f t="shared" si="4"/>
        <v>37</v>
      </c>
      <c r="K33" s="23">
        <f t="shared" si="4"/>
        <v>36</v>
      </c>
      <c r="L33" s="3">
        <f t="shared" si="4"/>
        <v>35</v>
      </c>
      <c r="M33" s="3"/>
      <c r="N33" s="3"/>
      <c r="O33" s="3"/>
      <c r="P33" s="3"/>
      <c r="Q33" s="3"/>
      <c r="R33" s="3"/>
      <c r="S33" s="3"/>
      <c r="T33" s="3"/>
      <c r="U33" s="11"/>
    </row>
    <row r="34" spans="1:21" ht="12.75" thickBot="1">
      <c r="A34" s="6">
        <v>43</v>
      </c>
      <c r="B34" s="3">
        <f t="shared" si="4"/>
        <v>43</v>
      </c>
      <c r="C34" s="3">
        <f t="shared" si="4"/>
        <v>42</v>
      </c>
      <c r="D34" s="3">
        <f t="shared" si="4"/>
        <v>42</v>
      </c>
      <c r="E34" s="3">
        <f t="shared" si="4"/>
        <v>41</v>
      </c>
      <c r="F34" s="23">
        <f t="shared" si="4"/>
        <v>40</v>
      </c>
      <c r="G34" s="3">
        <f t="shared" si="4"/>
        <v>40</v>
      </c>
      <c r="H34" s="3">
        <f t="shared" si="4"/>
        <v>39</v>
      </c>
      <c r="I34" s="3">
        <f t="shared" si="4"/>
        <v>38</v>
      </c>
      <c r="J34" s="3">
        <f t="shared" si="4"/>
        <v>38</v>
      </c>
      <c r="K34" s="23">
        <f t="shared" si="4"/>
        <v>37</v>
      </c>
      <c r="L34" s="3"/>
      <c r="M34" s="3"/>
      <c r="N34" s="3"/>
      <c r="O34" s="3"/>
      <c r="P34" s="3"/>
      <c r="Q34" s="3"/>
      <c r="R34" s="3"/>
      <c r="S34" s="3"/>
      <c r="T34" s="3"/>
      <c r="U34" s="11"/>
    </row>
    <row r="35" spans="1:21" ht="12.75" thickBot="1">
      <c r="A35" s="6">
        <v>44</v>
      </c>
      <c r="B35" s="3">
        <f t="shared" si="4"/>
        <v>44</v>
      </c>
      <c r="C35" s="3">
        <f t="shared" si="4"/>
        <v>43</v>
      </c>
      <c r="D35" s="3">
        <f t="shared" si="4"/>
        <v>43</v>
      </c>
      <c r="E35" s="3">
        <f t="shared" si="4"/>
        <v>42</v>
      </c>
      <c r="F35" s="23">
        <f t="shared" si="4"/>
        <v>41</v>
      </c>
      <c r="G35" s="3">
        <f t="shared" si="4"/>
        <v>41</v>
      </c>
      <c r="H35" s="3">
        <f t="shared" si="4"/>
        <v>40</v>
      </c>
      <c r="I35" s="3">
        <f t="shared" si="4"/>
        <v>39</v>
      </c>
      <c r="J35" s="3">
        <f t="shared" si="4"/>
        <v>39</v>
      </c>
      <c r="K35" s="23">
        <f t="shared" si="4"/>
        <v>38</v>
      </c>
      <c r="L35" s="3"/>
      <c r="M35" s="3"/>
      <c r="N35" s="3"/>
      <c r="O35" s="3"/>
      <c r="P35" s="3"/>
      <c r="Q35" s="3"/>
      <c r="R35" s="3"/>
      <c r="S35" s="3"/>
      <c r="T35" s="3"/>
      <c r="U35" s="11"/>
    </row>
    <row r="36" spans="1:21" ht="12.75" thickBot="1">
      <c r="A36" s="6">
        <v>45</v>
      </c>
      <c r="B36" s="3">
        <f aca="true" t="shared" si="5" ref="B36:J51">EAD($A36,B$2)</f>
        <v>45</v>
      </c>
      <c r="C36" s="3">
        <f t="shared" si="5"/>
        <v>44</v>
      </c>
      <c r="D36" s="3">
        <f t="shared" si="5"/>
        <v>44</v>
      </c>
      <c r="E36" s="3">
        <f t="shared" si="5"/>
        <v>43</v>
      </c>
      <c r="F36" s="23">
        <f t="shared" si="5"/>
        <v>42</v>
      </c>
      <c r="G36" s="3">
        <f t="shared" si="5"/>
        <v>42</v>
      </c>
      <c r="H36" s="3">
        <f t="shared" si="5"/>
        <v>41</v>
      </c>
      <c r="I36" s="3">
        <f t="shared" si="5"/>
        <v>40</v>
      </c>
      <c r="J36" s="3">
        <f t="shared" si="5"/>
        <v>39</v>
      </c>
      <c r="K36" s="3"/>
      <c r="L36" s="3"/>
      <c r="M36" s="3"/>
      <c r="N36" s="3"/>
      <c r="O36" s="3"/>
      <c r="P36" s="3"/>
      <c r="Q36" s="3"/>
      <c r="R36" s="3"/>
      <c r="S36" s="3"/>
      <c r="T36" s="3"/>
      <c r="U36" s="11"/>
    </row>
    <row r="37" spans="1:21" ht="12.75" thickBot="1">
      <c r="A37" s="6">
        <v>46</v>
      </c>
      <c r="B37" s="3">
        <f t="shared" si="5"/>
        <v>46</v>
      </c>
      <c r="C37" s="3">
        <f t="shared" si="5"/>
        <v>45</v>
      </c>
      <c r="D37" s="3">
        <f t="shared" si="5"/>
        <v>45</v>
      </c>
      <c r="E37" s="3">
        <f t="shared" si="5"/>
        <v>44</v>
      </c>
      <c r="F37" s="23">
        <f t="shared" si="5"/>
        <v>43</v>
      </c>
      <c r="G37" s="3">
        <f t="shared" si="5"/>
        <v>42</v>
      </c>
      <c r="H37" s="3">
        <f t="shared" si="5"/>
        <v>42</v>
      </c>
      <c r="I37" s="3">
        <f t="shared" si="5"/>
        <v>41</v>
      </c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11"/>
    </row>
    <row r="38" spans="1:21" ht="12.75" thickBot="1">
      <c r="A38" s="6">
        <v>47</v>
      </c>
      <c r="B38" s="3">
        <f t="shared" si="5"/>
        <v>47</v>
      </c>
      <c r="C38" s="3">
        <f t="shared" si="5"/>
        <v>46</v>
      </c>
      <c r="D38" s="3">
        <f t="shared" si="5"/>
        <v>46</v>
      </c>
      <c r="E38" s="3">
        <f t="shared" si="5"/>
        <v>45</v>
      </c>
      <c r="F38" s="23">
        <f t="shared" si="5"/>
        <v>44</v>
      </c>
      <c r="G38" s="3">
        <f t="shared" si="5"/>
        <v>43</v>
      </c>
      <c r="H38" s="3">
        <f t="shared" si="5"/>
        <v>43</v>
      </c>
      <c r="I38" s="3">
        <f t="shared" si="5"/>
        <v>42</v>
      </c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11"/>
    </row>
    <row r="39" spans="1:21" ht="12.75" thickBot="1">
      <c r="A39" s="6">
        <v>48</v>
      </c>
      <c r="B39" s="3">
        <f t="shared" si="5"/>
        <v>48</v>
      </c>
      <c r="C39" s="3">
        <f t="shared" si="5"/>
        <v>47</v>
      </c>
      <c r="D39" s="3">
        <f t="shared" si="5"/>
        <v>47</v>
      </c>
      <c r="E39" s="3">
        <f t="shared" si="5"/>
        <v>46</v>
      </c>
      <c r="F39" s="23">
        <f t="shared" si="5"/>
        <v>45</v>
      </c>
      <c r="G39" s="3">
        <f t="shared" si="5"/>
        <v>44</v>
      </c>
      <c r="H39" s="3">
        <f t="shared" si="5"/>
        <v>44</v>
      </c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11"/>
    </row>
    <row r="40" spans="1:21" ht="12.75" thickBot="1">
      <c r="A40" s="6">
        <v>49</v>
      </c>
      <c r="B40" s="3">
        <f t="shared" si="5"/>
        <v>49</v>
      </c>
      <c r="C40" s="3">
        <f t="shared" si="5"/>
        <v>48</v>
      </c>
      <c r="D40" s="3">
        <f t="shared" si="5"/>
        <v>48</v>
      </c>
      <c r="E40" s="3">
        <f t="shared" si="5"/>
        <v>47</v>
      </c>
      <c r="F40" s="23">
        <f t="shared" si="5"/>
        <v>46</v>
      </c>
      <c r="G40" s="3">
        <f t="shared" si="5"/>
        <v>45</v>
      </c>
      <c r="H40" s="3">
        <f t="shared" si="5"/>
        <v>45</v>
      </c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11"/>
    </row>
    <row r="41" spans="1:21" ht="12.75" thickBot="1">
      <c r="A41" s="6">
        <v>50</v>
      </c>
      <c r="B41" s="22">
        <f t="shared" si="5"/>
        <v>50</v>
      </c>
      <c r="C41" s="22">
        <f t="shared" si="5"/>
        <v>49</v>
      </c>
      <c r="D41" s="22">
        <f t="shared" si="5"/>
        <v>48</v>
      </c>
      <c r="E41" s="22">
        <f t="shared" si="5"/>
        <v>48</v>
      </c>
      <c r="F41" s="23">
        <f t="shared" si="5"/>
        <v>47</v>
      </c>
      <c r="G41" s="22">
        <f t="shared" si="5"/>
        <v>46</v>
      </c>
      <c r="H41" s="22">
        <f t="shared" si="5"/>
        <v>45</v>
      </c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11"/>
    </row>
    <row r="42" spans="1:21" ht="12.75" thickBot="1">
      <c r="A42" s="6">
        <v>51</v>
      </c>
      <c r="B42" s="3">
        <f t="shared" si="5"/>
        <v>51</v>
      </c>
      <c r="C42" s="3">
        <f t="shared" si="5"/>
        <v>50</v>
      </c>
      <c r="D42" s="3">
        <f t="shared" si="5"/>
        <v>49</v>
      </c>
      <c r="E42" s="3">
        <f t="shared" si="5"/>
        <v>49</v>
      </c>
      <c r="F42" s="23">
        <f t="shared" si="5"/>
        <v>48</v>
      </c>
      <c r="G42" s="3">
        <f t="shared" si="5"/>
        <v>47</v>
      </c>
      <c r="H42" s="3"/>
      <c r="I42" s="3"/>
      <c r="J42" s="3"/>
      <c r="K42" s="3"/>
      <c r="L42" s="3"/>
      <c r="M42" s="3"/>
      <c r="N42" s="18"/>
      <c r="O42" s="21"/>
      <c r="P42" s="16"/>
      <c r="Q42" s="16"/>
      <c r="R42" s="16"/>
      <c r="S42" s="16"/>
      <c r="T42" s="16"/>
      <c r="U42" s="17"/>
    </row>
    <row r="43" spans="1:21" ht="12.75" thickBot="1">
      <c r="A43" s="6">
        <v>52</v>
      </c>
      <c r="B43" s="3">
        <f t="shared" si="5"/>
        <v>52</v>
      </c>
      <c r="C43" s="3">
        <f t="shared" si="5"/>
        <v>51</v>
      </c>
      <c r="D43" s="3">
        <f t="shared" si="5"/>
        <v>50</v>
      </c>
      <c r="E43" s="3">
        <f t="shared" si="5"/>
        <v>50</v>
      </c>
      <c r="F43" s="23">
        <f t="shared" si="5"/>
        <v>49</v>
      </c>
      <c r="G43" s="3">
        <f t="shared" si="5"/>
        <v>48</v>
      </c>
      <c r="H43" s="3"/>
      <c r="I43" s="3"/>
      <c r="J43" s="3"/>
      <c r="K43" s="3"/>
      <c r="L43" s="3"/>
      <c r="M43" s="3"/>
      <c r="N43" s="19"/>
      <c r="O43" s="20"/>
      <c r="P43" s="5">
        <v>0.5</v>
      </c>
      <c r="Q43" s="5">
        <v>0.6</v>
      </c>
      <c r="R43" s="5">
        <v>0.7</v>
      </c>
      <c r="S43" s="5">
        <v>0.8</v>
      </c>
      <c r="T43" s="5">
        <v>0.9</v>
      </c>
      <c r="U43" s="5">
        <v>1</v>
      </c>
    </row>
    <row r="44" spans="1:21" ht="12.75" thickBot="1">
      <c r="A44" s="6">
        <v>53</v>
      </c>
      <c r="B44" s="3">
        <f t="shared" si="5"/>
        <v>53</v>
      </c>
      <c r="C44" s="3">
        <f t="shared" si="5"/>
        <v>52</v>
      </c>
      <c r="D44" s="3">
        <f t="shared" si="5"/>
        <v>51</v>
      </c>
      <c r="E44" s="3">
        <f t="shared" si="5"/>
        <v>51</v>
      </c>
      <c r="F44" s="23">
        <f t="shared" si="5"/>
        <v>50</v>
      </c>
      <c r="G44" s="3"/>
      <c r="H44" s="3"/>
      <c r="I44" s="3"/>
      <c r="J44" s="3"/>
      <c r="K44" s="3"/>
      <c r="L44" s="3"/>
      <c r="M44" s="3"/>
      <c r="N44" s="14"/>
      <c r="O44" s="6">
        <v>10</v>
      </c>
      <c r="P44" s="3">
        <f>EAD($O44,P$43)</f>
        <v>3</v>
      </c>
      <c r="Q44" s="4" t="s">
        <v>7</v>
      </c>
      <c r="R44" s="4" t="s">
        <v>7</v>
      </c>
      <c r="S44" s="4" t="s">
        <v>7</v>
      </c>
      <c r="T44" s="3" t="s">
        <v>8</v>
      </c>
      <c r="U44" s="11" t="s">
        <v>8</v>
      </c>
    </row>
    <row r="45" spans="1:21" ht="12.75" thickBot="1">
      <c r="A45" s="6">
        <v>54</v>
      </c>
      <c r="B45" s="3">
        <f t="shared" si="5"/>
        <v>54</v>
      </c>
      <c r="C45" s="3">
        <f t="shared" si="5"/>
        <v>53</v>
      </c>
      <c r="D45" s="3">
        <f t="shared" si="5"/>
        <v>52</v>
      </c>
      <c r="E45" s="3">
        <f t="shared" si="5"/>
        <v>52</v>
      </c>
      <c r="F45" s="23">
        <f t="shared" si="5"/>
        <v>51</v>
      </c>
      <c r="G45" s="3"/>
      <c r="H45" s="3"/>
      <c r="I45" s="3"/>
      <c r="J45" s="3"/>
      <c r="K45" s="3"/>
      <c r="L45" s="3"/>
      <c r="M45" s="3"/>
      <c r="N45" s="14"/>
      <c r="O45" s="6">
        <v>11</v>
      </c>
      <c r="P45" s="3">
        <f aca="true" t="shared" si="6" ref="P45:P56">EAD($O45,P$43)</f>
        <v>3</v>
      </c>
      <c r="Q45" s="3">
        <f aca="true" t="shared" si="7" ref="Q45:Q51">EAD($O45,Q$43)</f>
        <v>1</v>
      </c>
      <c r="R45" s="3"/>
      <c r="S45" s="3"/>
      <c r="T45" s="3"/>
      <c r="U45" s="11"/>
    </row>
    <row r="46" spans="1:21" ht="12.75" thickBot="1">
      <c r="A46" s="6">
        <v>55</v>
      </c>
      <c r="B46" s="3">
        <f t="shared" si="5"/>
        <v>55</v>
      </c>
      <c r="C46" s="3">
        <f t="shared" si="5"/>
        <v>54</v>
      </c>
      <c r="D46" s="3">
        <f t="shared" si="5"/>
        <v>53</v>
      </c>
      <c r="E46" s="3">
        <f t="shared" si="5"/>
        <v>53</v>
      </c>
      <c r="F46" s="3"/>
      <c r="G46" s="3"/>
      <c r="H46" s="3"/>
      <c r="I46" s="3"/>
      <c r="J46" s="3"/>
      <c r="K46" s="3"/>
      <c r="L46" s="3"/>
      <c r="M46" s="3"/>
      <c r="N46" s="14"/>
      <c r="O46" s="6">
        <v>12</v>
      </c>
      <c r="P46" s="3">
        <f t="shared" si="6"/>
        <v>4</v>
      </c>
      <c r="Q46" s="3">
        <f t="shared" si="7"/>
        <v>1</v>
      </c>
      <c r="R46" s="3"/>
      <c r="S46" s="3"/>
      <c r="T46" s="3"/>
      <c r="U46" s="11"/>
    </row>
    <row r="47" spans="1:21" ht="12.75" thickBot="1">
      <c r="A47" s="6">
        <v>56</v>
      </c>
      <c r="B47" s="3">
        <f t="shared" si="5"/>
        <v>56</v>
      </c>
      <c r="C47" s="3">
        <f t="shared" si="5"/>
        <v>55</v>
      </c>
      <c r="D47" s="3">
        <f t="shared" si="5"/>
        <v>54</v>
      </c>
      <c r="E47" s="3">
        <f t="shared" si="5"/>
        <v>53</v>
      </c>
      <c r="F47" s="3"/>
      <c r="G47" s="3"/>
      <c r="H47" s="3"/>
      <c r="I47" s="3"/>
      <c r="J47" s="3"/>
      <c r="K47" s="3"/>
      <c r="L47" s="3"/>
      <c r="M47" s="3"/>
      <c r="N47" s="14"/>
      <c r="O47" s="6">
        <v>13</v>
      </c>
      <c r="P47" s="3">
        <f t="shared" si="6"/>
        <v>5</v>
      </c>
      <c r="Q47" s="3">
        <f t="shared" si="7"/>
        <v>2</v>
      </c>
      <c r="R47" s="3"/>
      <c r="S47" s="3"/>
      <c r="T47" s="3"/>
      <c r="U47" s="11"/>
    </row>
    <row r="48" spans="1:21" ht="12.75" thickBot="1">
      <c r="A48" s="6">
        <v>57</v>
      </c>
      <c r="B48" s="3">
        <f t="shared" si="5"/>
        <v>57</v>
      </c>
      <c r="C48" s="3">
        <f t="shared" si="5"/>
        <v>56</v>
      </c>
      <c r="D48" s="3">
        <f t="shared" si="5"/>
        <v>55</v>
      </c>
      <c r="E48" s="3">
        <f t="shared" si="5"/>
        <v>54</v>
      </c>
      <c r="F48" s="3"/>
      <c r="G48" s="3"/>
      <c r="H48" s="3"/>
      <c r="I48" s="3"/>
      <c r="J48" s="3"/>
      <c r="K48" s="3"/>
      <c r="L48" s="3"/>
      <c r="M48" s="3"/>
      <c r="N48" s="14"/>
      <c r="O48" s="6">
        <v>14</v>
      </c>
      <c r="P48" s="3">
        <f t="shared" si="6"/>
        <v>5</v>
      </c>
      <c r="Q48" s="3">
        <f t="shared" si="7"/>
        <v>2</v>
      </c>
      <c r="R48" s="3"/>
      <c r="S48" s="3"/>
      <c r="T48" s="3"/>
      <c r="U48" s="11"/>
    </row>
    <row r="49" spans="1:21" ht="12.75" thickBot="1">
      <c r="A49" s="6">
        <v>58</v>
      </c>
      <c r="B49" s="3">
        <f t="shared" si="5"/>
        <v>58</v>
      </c>
      <c r="C49" s="3">
        <f t="shared" si="5"/>
        <v>57</v>
      </c>
      <c r="D49" s="3">
        <f t="shared" si="5"/>
        <v>56</v>
      </c>
      <c r="E49" s="3"/>
      <c r="F49" s="3"/>
      <c r="G49" s="3"/>
      <c r="H49" s="3"/>
      <c r="I49" s="3"/>
      <c r="J49" s="3"/>
      <c r="K49" s="3"/>
      <c r="L49" s="3"/>
      <c r="M49" s="3"/>
      <c r="N49" s="14"/>
      <c r="O49" s="6">
        <v>15</v>
      </c>
      <c r="P49" s="3">
        <f t="shared" si="6"/>
        <v>6</v>
      </c>
      <c r="Q49" s="3">
        <f t="shared" si="7"/>
        <v>3</v>
      </c>
      <c r="R49" s="3"/>
      <c r="S49" s="3"/>
      <c r="T49" s="3"/>
      <c r="U49" s="11"/>
    </row>
    <row r="50" spans="1:21" ht="12.75" thickBot="1">
      <c r="A50" s="6">
        <v>59</v>
      </c>
      <c r="B50" s="3">
        <f t="shared" si="5"/>
        <v>59</v>
      </c>
      <c r="C50" s="3">
        <f t="shared" si="5"/>
        <v>58</v>
      </c>
      <c r="D50" s="3">
        <f t="shared" si="5"/>
        <v>57</v>
      </c>
      <c r="E50" s="3"/>
      <c r="F50" s="3"/>
      <c r="G50" s="3"/>
      <c r="H50" s="3"/>
      <c r="I50" s="3"/>
      <c r="J50" s="3"/>
      <c r="K50" s="3"/>
      <c r="L50" s="3"/>
      <c r="M50" s="3"/>
      <c r="N50" s="14"/>
      <c r="O50" s="6">
        <v>16</v>
      </c>
      <c r="P50" s="3">
        <f t="shared" si="6"/>
        <v>6</v>
      </c>
      <c r="Q50" s="3">
        <f t="shared" si="7"/>
        <v>3</v>
      </c>
      <c r="R50" s="3"/>
      <c r="S50" s="3"/>
      <c r="T50" s="3"/>
      <c r="U50" s="11"/>
    </row>
    <row r="51" spans="1:21" ht="12.75" thickBot="1">
      <c r="A51" s="6">
        <v>60</v>
      </c>
      <c r="B51" s="22">
        <f t="shared" si="5"/>
        <v>60</v>
      </c>
      <c r="C51" s="22">
        <f t="shared" si="5"/>
        <v>59</v>
      </c>
      <c r="D51" s="22">
        <f t="shared" si="5"/>
        <v>58</v>
      </c>
      <c r="E51" s="3"/>
      <c r="F51" s="3"/>
      <c r="G51" s="3"/>
      <c r="H51" s="3"/>
      <c r="I51" s="3"/>
      <c r="J51" s="3"/>
      <c r="K51" s="3"/>
      <c r="L51" s="3"/>
      <c r="M51" s="3"/>
      <c r="N51" s="14"/>
      <c r="O51" s="6">
        <v>17</v>
      </c>
      <c r="P51" s="3">
        <f t="shared" si="6"/>
        <v>7</v>
      </c>
      <c r="Q51" s="3">
        <f t="shared" si="7"/>
        <v>4</v>
      </c>
      <c r="R51" s="3"/>
      <c r="S51" s="3"/>
      <c r="T51" s="3"/>
      <c r="U51" s="11"/>
    </row>
    <row r="52" spans="1:21" ht="12.75" thickBot="1">
      <c r="A52" s="6">
        <v>61</v>
      </c>
      <c r="B52" s="3">
        <f aca="true" t="shared" si="8" ref="B52:C57">EAD($A52,B$2)</f>
        <v>61</v>
      </c>
      <c r="C52" s="3">
        <f t="shared" si="8"/>
        <v>60</v>
      </c>
      <c r="D52" s="3"/>
      <c r="E52" s="3"/>
      <c r="F52" s="3"/>
      <c r="G52" s="3"/>
      <c r="H52" s="3"/>
      <c r="I52" s="3"/>
      <c r="J52" s="3"/>
      <c r="K52" s="3"/>
      <c r="L52" s="3"/>
      <c r="M52" s="3"/>
      <c r="N52" s="14"/>
      <c r="O52" s="6">
        <v>18</v>
      </c>
      <c r="P52" s="3">
        <f t="shared" si="6"/>
        <v>8</v>
      </c>
      <c r="Q52" s="3"/>
      <c r="R52" s="3"/>
      <c r="S52" s="3"/>
      <c r="T52" s="3"/>
      <c r="U52" s="11"/>
    </row>
    <row r="53" spans="1:21" ht="12.75" thickBot="1">
      <c r="A53" s="6">
        <v>62</v>
      </c>
      <c r="B53" s="3">
        <f t="shared" si="8"/>
        <v>62</v>
      </c>
      <c r="C53" s="3">
        <f t="shared" si="8"/>
        <v>61</v>
      </c>
      <c r="D53" s="3"/>
      <c r="E53" s="3"/>
      <c r="F53" s="3"/>
      <c r="G53" s="3"/>
      <c r="H53" s="3"/>
      <c r="I53" s="3"/>
      <c r="J53" s="3"/>
      <c r="K53" s="3"/>
      <c r="L53" s="3"/>
      <c r="M53" s="3"/>
      <c r="N53" s="14"/>
      <c r="O53" s="6">
        <v>19</v>
      </c>
      <c r="P53" s="3">
        <f t="shared" si="6"/>
        <v>8</v>
      </c>
      <c r="Q53" s="3"/>
      <c r="R53" s="3"/>
      <c r="S53" s="3"/>
      <c r="T53" s="3"/>
      <c r="U53" s="11"/>
    </row>
    <row r="54" spans="1:21" ht="12.75" thickBot="1">
      <c r="A54" s="6">
        <v>63</v>
      </c>
      <c r="B54" s="3">
        <f t="shared" si="8"/>
        <v>63</v>
      </c>
      <c r="C54" s="3">
        <f t="shared" si="8"/>
        <v>62</v>
      </c>
      <c r="D54" s="3"/>
      <c r="E54" s="3"/>
      <c r="F54" s="3"/>
      <c r="G54" s="3"/>
      <c r="H54" s="3"/>
      <c r="I54" s="3"/>
      <c r="J54" s="3"/>
      <c r="K54" s="3"/>
      <c r="L54" s="3"/>
      <c r="M54" s="3"/>
      <c r="N54" s="14"/>
      <c r="O54" s="6">
        <v>20</v>
      </c>
      <c r="P54" s="3">
        <f t="shared" si="6"/>
        <v>9</v>
      </c>
      <c r="Q54" s="3"/>
      <c r="R54" s="3"/>
      <c r="S54" s="3"/>
      <c r="T54" s="3"/>
      <c r="U54" s="11"/>
    </row>
    <row r="55" spans="1:21" ht="12.75" thickBot="1">
      <c r="A55" s="6">
        <v>64</v>
      </c>
      <c r="B55" s="3">
        <f t="shared" si="8"/>
        <v>64</v>
      </c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14"/>
      <c r="O55" s="6">
        <v>21</v>
      </c>
      <c r="P55" s="3">
        <f t="shared" si="6"/>
        <v>10</v>
      </c>
      <c r="Q55" s="3"/>
      <c r="R55" s="3"/>
      <c r="S55" s="3"/>
      <c r="T55" s="3"/>
      <c r="U55" s="11"/>
    </row>
    <row r="56" spans="1:21" ht="12.75" thickBot="1">
      <c r="A56" s="6">
        <v>65</v>
      </c>
      <c r="B56" s="3">
        <f t="shared" si="8"/>
        <v>65</v>
      </c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14"/>
      <c r="O56" s="6">
        <v>22</v>
      </c>
      <c r="P56" s="3">
        <f t="shared" si="6"/>
        <v>10</v>
      </c>
      <c r="Q56" s="3"/>
      <c r="R56" s="3"/>
      <c r="S56" s="3"/>
      <c r="T56" s="3"/>
      <c r="U56" s="11"/>
    </row>
    <row r="57" spans="1:21" ht="12.75" thickBot="1">
      <c r="A57" s="6">
        <v>66</v>
      </c>
      <c r="B57" s="12">
        <f t="shared" si="8"/>
        <v>66</v>
      </c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5"/>
      <c r="O57" s="6">
        <v>23</v>
      </c>
      <c r="P57" s="12"/>
      <c r="Q57" s="12"/>
      <c r="R57" s="12"/>
      <c r="S57" s="12"/>
      <c r="T57" s="12"/>
      <c r="U57" s="13"/>
    </row>
  </sheetData>
  <printOptions/>
  <pageMargins left="0.3937007874015748" right="0.3937007874015748" top="0.8267716535433072" bottom="0.3937007874015748" header="0.3937007874015748" footer="0.3937007874015748"/>
  <pageSetup horizontalDpi="360" verticalDpi="360" orientation="portrait" paperSize="9" r:id="rId1"/>
  <headerFooter alignWithMargins="0">
    <oddHeader>&amp;L&amp;"Lucida Sans,Demibold Roman"&amp;18Table 1&amp;C&amp;"Lucida Sans,Demibold Roman"&amp;18 Equivalent Air Depths (EAD)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37"/>
  <sheetViews>
    <sheetView workbookViewId="0" topLeftCell="A1">
      <selection activeCell="H10" sqref="H10"/>
    </sheetView>
  </sheetViews>
  <sheetFormatPr defaultColWidth="9.140625" defaultRowHeight="19.5" customHeight="1"/>
  <cols>
    <col min="1" max="1" width="8.28125" style="59" customWidth="1"/>
    <col min="2" max="20" width="4.28125" style="2" customWidth="1"/>
    <col min="21" max="21" width="5.57421875" style="2" customWidth="1"/>
    <col min="22" max="16384" width="9.140625" style="2" customWidth="1"/>
  </cols>
  <sheetData>
    <row r="1" spans="1:21" s="1" customFormat="1" ht="19.5" customHeight="1" thickBot="1">
      <c r="A1" s="63"/>
      <c r="B1" s="8" t="s">
        <v>9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9"/>
    </row>
    <row r="2" spans="1:21" s="1" customFormat="1" ht="19.5" customHeight="1" thickBot="1">
      <c r="A2" s="114" t="s">
        <v>10</v>
      </c>
      <c r="B2" s="5">
        <v>0.21</v>
      </c>
      <c r="C2" s="5">
        <v>0.24</v>
      </c>
      <c r="D2" s="5">
        <v>0.26</v>
      </c>
      <c r="E2" s="5">
        <v>0.28</v>
      </c>
      <c r="F2" s="5">
        <v>0.3</v>
      </c>
      <c r="G2" s="5">
        <v>0.32</v>
      </c>
      <c r="H2" s="5">
        <v>0.34</v>
      </c>
      <c r="I2" s="5">
        <v>0.36</v>
      </c>
      <c r="J2" s="5">
        <v>0.38</v>
      </c>
      <c r="K2" s="5">
        <v>0.4</v>
      </c>
      <c r="L2" s="5">
        <v>0.45</v>
      </c>
      <c r="M2" s="5">
        <v>0.5</v>
      </c>
      <c r="N2" s="5">
        <v>0.6</v>
      </c>
      <c r="O2" s="5">
        <v>0.7</v>
      </c>
      <c r="P2" s="5">
        <v>0.75</v>
      </c>
      <c r="Q2" s="5">
        <v>0.8</v>
      </c>
      <c r="R2" s="5">
        <v>0.85</v>
      </c>
      <c r="S2" s="5">
        <v>0.9</v>
      </c>
      <c r="T2" s="5">
        <v>0.95</v>
      </c>
      <c r="U2" s="5">
        <v>1</v>
      </c>
    </row>
    <row r="3" spans="1:21" ht="19.5" customHeight="1" thickBot="1">
      <c r="A3" s="34">
        <v>1</v>
      </c>
      <c r="B3" s="93">
        <f aca="true" t="shared" si="0" ref="B3:K18">EANMOD($A3,B$2)</f>
        <v>37.619049072265625</v>
      </c>
      <c r="C3" s="93">
        <f t="shared" si="0"/>
        <v>31.666667938232422</v>
      </c>
      <c r="D3" s="93">
        <f t="shared" si="0"/>
        <v>28.46154022216797</v>
      </c>
      <c r="E3" s="93">
        <f t="shared" si="0"/>
        <v>25.714284896850586</v>
      </c>
      <c r="F3" s="94">
        <f t="shared" si="0"/>
        <v>23.333332061767578</v>
      </c>
      <c r="G3" s="93">
        <f t="shared" si="0"/>
        <v>21.25</v>
      </c>
      <c r="H3" s="93">
        <f t="shared" si="0"/>
        <v>19.41176414489746</v>
      </c>
      <c r="I3" s="93">
        <f t="shared" si="0"/>
        <v>17.77777671813965</v>
      </c>
      <c r="J3" s="93">
        <f t="shared" si="0"/>
        <v>16.3157901763916</v>
      </c>
      <c r="K3" s="94">
        <f t="shared" si="0"/>
        <v>15</v>
      </c>
      <c r="L3" s="93">
        <f aca="true" t="shared" si="1" ref="L3:U18">EANMOD($A3,L$2)</f>
        <v>12.222223281860352</v>
      </c>
      <c r="M3" s="93">
        <f t="shared" si="1"/>
        <v>10</v>
      </c>
      <c r="N3" s="93">
        <f t="shared" si="1"/>
        <v>6.666666030883789</v>
      </c>
      <c r="O3" s="93">
        <f t="shared" si="1"/>
        <v>4.285714626312256</v>
      </c>
      <c r="P3" s="94">
        <f t="shared" si="1"/>
        <v>3.3333332538604736</v>
      </c>
      <c r="Q3" s="93">
        <f t="shared" si="1"/>
        <v>2.499999761581421</v>
      </c>
      <c r="R3" s="93">
        <f t="shared" si="1"/>
        <v>1.7647055387496948</v>
      </c>
      <c r="S3" s="93">
        <f t="shared" si="1"/>
        <v>1.1111114025115967</v>
      </c>
      <c r="T3" s="93">
        <f t="shared" si="1"/>
        <v>0.5263159275054932</v>
      </c>
      <c r="U3" s="95">
        <f t="shared" si="1"/>
        <v>0</v>
      </c>
    </row>
    <row r="4" spans="1:21" ht="19.5" customHeight="1" thickBot="1">
      <c r="A4" s="34">
        <v>1.05</v>
      </c>
      <c r="B4" s="93">
        <f t="shared" si="0"/>
        <v>40</v>
      </c>
      <c r="C4" s="93">
        <f t="shared" si="0"/>
        <v>33.75</v>
      </c>
      <c r="D4" s="93">
        <f t="shared" si="0"/>
        <v>30.384614944458008</v>
      </c>
      <c r="E4" s="93">
        <f t="shared" si="0"/>
        <v>27.499998092651367</v>
      </c>
      <c r="F4" s="94">
        <f t="shared" si="0"/>
        <v>24.999996185302734</v>
      </c>
      <c r="G4" s="93">
        <f t="shared" si="0"/>
        <v>22.8125</v>
      </c>
      <c r="H4" s="93">
        <f t="shared" si="0"/>
        <v>20.88235092163086</v>
      </c>
      <c r="I4" s="93">
        <f t="shared" si="0"/>
        <v>19.166664123535156</v>
      </c>
      <c r="J4" s="93">
        <f t="shared" si="0"/>
        <v>17.63157844543457</v>
      </c>
      <c r="K4" s="94">
        <f t="shared" si="0"/>
        <v>16.249998092651367</v>
      </c>
      <c r="L4" s="93">
        <f t="shared" si="1"/>
        <v>13.333333015441895</v>
      </c>
      <c r="M4" s="93">
        <f t="shared" si="1"/>
        <v>10.999999046325684</v>
      </c>
      <c r="N4" s="93">
        <f t="shared" si="1"/>
        <v>7.499998569488525</v>
      </c>
      <c r="O4" s="93">
        <f t="shared" si="1"/>
        <v>4.999999523162842</v>
      </c>
      <c r="P4" s="94">
        <f t="shared" si="1"/>
        <v>3.9999992847442627</v>
      </c>
      <c r="Q4" s="93">
        <f t="shared" si="1"/>
        <v>3.1249992847442627</v>
      </c>
      <c r="R4" s="93">
        <f t="shared" si="1"/>
        <v>2.352940320968628</v>
      </c>
      <c r="S4" s="93">
        <f t="shared" si="1"/>
        <v>1.6666663885116577</v>
      </c>
      <c r="T4" s="93">
        <f t="shared" si="1"/>
        <v>1.0526312589645386</v>
      </c>
      <c r="U4" s="95">
        <f t="shared" si="1"/>
        <v>0.4999995231628418</v>
      </c>
    </row>
    <row r="5" spans="1:21" ht="19.5" customHeight="1" thickBot="1">
      <c r="A5" s="34">
        <v>1.1</v>
      </c>
      <c r="B5" s="93">
        <f t="shared" si="0"/>
        <v>42.38095474243164</v>
      </c>
      <c r="C5" s="93">
        <f t="shared" si="0"/>
        <v>35.833335876464844</v>
      </c>
      <c r="D5" s="93">
        <f t="shared" si="0"/>
        <v>32.30769348144531</v>
      </c>
      <c r="E5" s="93">
        <f t="shared" si="0"/>
        <v>29.285715103149414</v>
      </c>
      <c r="F5" s="94">
        <f t="shared" si="0"/>
        <v>26.66666603088379</v>
      </c>
      <c r="G5" s="93">
        <f t="shared" si="0"/>
        <v>24.375001907348633</v>
      </c>
      <c r="H5" s="93">
        <f t="shared" si="0"/>
        <v>22.352941513061523</v>
      </c>
      <c r="I5" s="93">
        <f t="shared" si="0"/>
        <v>20.55555534362793</v>
      </c>
      <c r="J5" s="93">
        <f t="shared" si="0"/>
        <v>18.947368621826172</v>
      </c>
      <c r="K5" s="94">
        <f t="shared" si="0"/>
        <v>17.5</v>
      </c>
      <c r="L5" s="93">
        <f t="shared" si="1"/>
        <v>14.444445610046387</v>
      </c>
      <c r="M5" s="93">
        <f t="shared" si="1"/>
        <v>12</v>
      </c>
      <c r="N5" s="93">
        <f t="shared" si="1"/>
        <v>8.333333015441895</v>
      </c>
      <c r="O5" s="93">
        <f t="shared" si="1"/>
        <v>5.7142863273620605</v>
      </c>
      <c r="P5" s="94">
        <f t="shared" si="1"/>
        <v>4.6666669845581055</v>
      </c>
      <c r="Q5" s="93">
        <f t="shared" si="1"/>
        <v>3.75</v>
      </c>
      <c r="R5" s="93">
        <f t="shared" si="1"/>
        <v>2.941176414489746</v>
      </c>
      <c r="S5" s="93">
        <f t="shared" si="1"/>
        <v>2.2222228050231934</v>
      </c>
      <c r="T5" s="93">
        <f t="shared" si="1"/>
        <v>1.5789477825164795</v>
      </c>
      <c r="U5" s="95">
        <f t="shared" si="1"/>
        <v>1.000000238418579</v>
      </c>
    </row>
    <row r="6" spans="1:21" ht="19.5" customHeight="1" thickBot="1">
      <c r="A6" s="34">
        <v>1.15</v>
      </c>
      <c r="B6" s="93">
        <f t="shared" si="0"/>
        <v>44.761905670166016</v>
      </c>
      <c r="C6" s="93">
        <f t="shared" si="0"/>
        <v>37.91666793823242</v>
      </c>
      <c r="D6" s="93">
        <f t="shared" si="0"/>
        <v>34.230770111083984</v>
      </c>
      <c r="E6" s="93">
        <f t="shared" si="0"/>
        <v>31.071428298950195</v>
      </c>
      <c r="F6" s="94">
        <f t="shared" si="0"/>
        <v>28.333330154418945</v>
      </c>
      <c r="G6" s="93">
        <f t="shared" si="0"/>
        <v>25.9375</v>
      </c>
      <c r="H6" s="93">
        <f t="shared" si="0"/>
        <v>23.823528289794922</v>
      </c>
      <c r="I6" s="93">
        <f t="shared" si="0"/>
        <v>21.944442749023438</v>
      </c>
      <c r="J6" s="93">
        <f t="shared" si="0"/>
        <v>20.26315689086914</v>
      </c>
      <c r="K6" s="94">
        <f t="shared" si="0"/>
        <v>18.749998092651367</v>
      </c>
      <c r="L6" s="93">
        <f t="shared" si="1"/>
        <v>15.55555534362793</v>
      </c>
      <c r="M6" s="93">
        <f t="shared" si="1"/>
        <v>13</v>
      </c>
      <c r="N6" s="93">
        <f t="shared" si="1"/>
        <v>9.166665077209473</v>
      </c>
      <c r="O6" s="93">
        <f t="shared" si="1"/>
        <v>6.4285712242126465</v>
      </c>
      <c r="P6" s="94">
        <f t="shared" si="1"/>
        <v>5.3333330154418945</v>
      </c>
      <c r="Q6" s="93">
        <f t="shared" si="1"/>
        <v>4.374999523162842</v>
      </c>
      <c r="R6" s="93">
        <f t="shared" si="1"/>
        <v>3.5294110774993896</v>
      </c>
      <c r="S6" s="93">
        <f t="shared" si="1"/>
        <v>2.777777910232544</v>
      </c>
      <c r="T6" s="93">
        <f t="shared" si="1"/>
        <v>2.1052629947662354</v>
      </c>
      <c r="U6" s="95">
        <f t="shared" si="1"/>
        <v>1.499999761581421</v>
      </c>
    </row>
    <row r="7" spans="1:21" ht="19.5" customHeight="1" thickBot="1">
      <c r="A7" s="34">
        <v>1.2</v>
      </c>
      <c r="B7" s="93">
        <f t="shared" si="0"/>
        <v>47.142860412597656</v>
      </c>
      <c r="C7" s="93">
        <f t="shared" si="0"/>
        <v>40.000003814697266</v>
      </c>
      <c r="D7" s="93">
        <f t="shared" si="0"/>
        <v>36.15385055541992</v>
      </c>
      <c r="E7" s="93">
        <f t="shared" si="0"/>
        <v>32.85714340209961</v>
      </c>
      <c r="F7" s="94">
        <f t="shared" si="0"/>
        <v>30</v>
      </c>
      <c r="G7" s="93">
        <f t="shared" si="0"/>
        <v>27.500001907348633</v>
      </c>
      <c r="H7" s="93">
        <f t="shared" si="0"/>
        <v>25.294118881225586</v>
      </c>
      <c r="I7" s="93">
        <f t="shared" si="0"/>
        <v>23.33333396911621</v>
      </c>
      <c r="J7" s="93">
        <f t="shared" si="0"/>
        <v>21.578948974609375</v>
      </c>
      <c r="K7" s="94">
        <f t="shared" si="0"/>
        <v>20</v>
      </c>
      <c r="L7" s="93">
        <f t="shared" si="1"/>
        <v>16.666667938232422</v>
      </c>
      <c r="M7" s="93">
        <f t="shared" si="1"/>
        <v>14.000000953674316</v>
      </c>
      <c r="N7" s="93">
        <f t="shared" si="1"/>
        <v>10</v>
      </c>
      <c r="O7" s="93">
        <f t="shared" si="1"/>
        <v>7.142858028411865</v>
      </c>
      <c r="P7" s="94">
        <f t="shared" si="1"/>
        <v>6.000000476837158</v>
      </c>
      <c r="Q7" s="93">
        <f t="shared" si="1"/>
        <v>5.000000476837158</v>
      </c>
      <c r="R7" s="93">
        <f t="shared" si="1"/>
        <v>4.117647171020508</v>
      </c>
      <c r="S7" s="93">
        <f t="shared" si="1"/>
        <v>3.33333420753479</v>
      </c>
      <c r="T7" s="93">
        <f t="shared" si="1"/>
        <v>2.631579637527466</v>
      </c>
      <c r="U7" s="95">
        <f t="shared" si="1"/>
        <v>2.000000476837158</v>
      </c>
    </row>
    <row r="8" spans="1:21" ht="19.5" customHeight="1" thickBot="1">
      <c r="A8" s="34">
        <v>1.25</v>
      </c>
      <c r="B8" s="93">
        <f t="shared" si="0"/>
        <v>49.52381134033203</v>
      </c>
      <c r="C8" s="93">
        <f t="shared" si="0"/>
        <v>42.083335876464844</v>
      </c>
      <c r="D8" s="93">
        <f t="shared" si="0"/>
        <v>38.07692337036133</v>
      </c>
      <c r="E8" s="93">
        <f t="shared" si="0"/>
        <v>34.64285659790039</v>
      </c>
      <c r="F8" s="94">
        <f t="shared" si="0"/>
        <v>31.666664123535156</v>
      </c>
      <c r="G8" s="93">
        <f t="shared" si="0"/>
        <v>29.0625</v>
      </c>
      <c r="H8" s="93">
        <f t="shared" si="0"/>
        <v>26.764705657958984</v>
      </c>
      <c r="I8" s="93">
        <f t="shared" si="0"/>
        <v>24.72222137451172</v>
      </c>
      <c r="J8" s="93">
        <f t="shared" si="0"/>
        <v>22.894737243652344</v>
      </c>
      <c r="K8" s="94">
        <f t="shared" si="0"/>
        <v>21.25</v>
      </c>
      <c r="L8" s="93">
        <f t="shared" si="1"/>
        <v>17.77777862548828</v>
      </c>
      <c r="M8" s="93">
        <f t="shared" si="1"/>
        <v>15</v>
      </c>
      <c r="N8" s="93">
        <f t="shared" si="1"/>
        <v>10.833332061767578</v>
      </c>
      <c r="O8" s="93">
        <f t="shared" si="1"/>
        <v>7.857142925262451</v>
      </c>
      <c r="P8" s="94">
        <f t="shared" si="1"/>
        <v>6.666666507720947</v>
      </c>
      <c r="Q8" s="93">
        <f t="shared" si="1"/>
        <v>5.625</v>
      </c>
      <c r="R8" s="93">
        <f t="shared" si="1"/>
        <v>4.7058820724487305</v>
      </c>
      <c r="S8" s="93">
        <f t="shared" si="1"/>
        <v>3.8888893127441406</v>
      </c>
      <c r="T8" s="93">
        <f t="shared" si="1"/>
        <v>3.1578948497772217</v>
      </c>
      <c r="U8" s="95">
        <f t="shared" si="1"/>
        <v>2.5</v>
      </c>
    </row>
    <row r="9" spans="1:21" ht="19.5" customHeight="1" thickBot="1">
      <c r="A9" s="34">
        <v>1.3</v>
      </c>
      <c r="B9" s="93">
        <f t="shared" si="0"/>
        <v>51.904762268066406</v>
      </c>
      <c r="C9" s="93">
        <f t="shared" si="0"/>
        <v>44.166664123535156</v>
      </c>
      <c r="D9" s="93">
        <f t="shared" si="0"/>
        <v>40</v>
      </c>
      <c r="E9" s="93">
        <f t="shared" si="0"/>
        <v>36.42856979370117</v>
      </c>
      <c r="F9" s="94">
        <f t="shared" si="0"/>
        <v>33.33332824707031</v>
      </c>
      <c r="G9" s="93">
        <f t="shared" si="0"/>
        <v>30.625</v>
      </c>
      <c r="H9" s="93">
        <f t="shared" si="0"/>
        <v>28.235292434692383</v>
      </c>
      <c r="I9" s="93">
        <f t="shared" si="0"/>
        <v>26.111108779907227</v>
      </c>
      <c r="J9" s="93">
        <f t="shared" si="0"/>
        <v>24.210525512695312</v>
      </c>
      <c r="K9" s="94">
        <f t="shared" si="0"/>
        <v>22.499998092651367</v>
      </c>
      <c r="L9" s="93">
        <f t="shared" si="1"/>
        <v>18.88888931274414</v>
      </c>
      <c r="M9" s="93">
        <f t="shared" si="1"/>
        <v>15.999999046325684</v>
      </c>
      <c r="N9" s="93">
        <f t="shared" si="1"/>
        <v>11.666665077209473</v>
      </c>
      <c r="O9" s="93">
        <f t="shared" si="1"/>
        <v>8.571428298950195</v>
      </c>
      <c r="P9" s="94">
        <f t="shared" si="1"/>
        <v>7.333332538604736</v>
      </c>
      <c r="Q9" s="93">
        <f t="shared" si="1"/>
        <v>6.249999046325684</v>
      </c>
      <c r="R9" s="93">
        <f t="shared" si="1"/>
        <v>5.294116497039795</v>
      </c>
      <c r="S9" s="93">
        <f t="shared" si="1"/>
        <v>4.444444179534912</v>
      </c>
      <c r="T9" s="93">
        <f t="shared" si="1"/>
        <v>3.6842103004455566</v>
      </c>
      <c r="U9" s="95">
        <f t="shared" si="1"/>
        <v>2.999999523162842</v>
      </c>
    </row>
    <row r="10" spans="1:21" ht="19.5" customHeight="1" thickBot="1">
      <c r="A10" s="34">
        <v>1.35</v>
      </c>
      <c r="B10" s="93">
        <f t="shared" si="0"/>
        <v>54.28571701049805</v>
      </c>
      <c r="C10" s="93">
        <f t="shared" si="0"/>
        <v>46.250003814697266</v>
      </c>
      <c r="D10" s="93">
        <f t="shared" si="0"/>
        <v>41.92308044433594</v>
      </c>
      <c r="E10" s="93">
        <f t="shared" si="0"/>
        <v>38.21428680419922</v>
      </c>
      <c r="F10" s="94">
        <f t="shared" si="0"/>
        <v>35</v>
      </c>
      <c r="G10" s="93">
        <f t="shared" si="0"/>
        <v>32.1875</v>
      </c>
      <c r="H10" s="93">
        <f t="shared" si="0"/>
        <v>29.705883026123047</v>
      </c>
      <c r="I10" s="93">
        <f t="shared" si="0"/>
        <v>27.5</v>
      </c>
      <c r="J10" s="93">
        <f t="shared" si="0"/>
        <v>25.526317596435547</v>
      </c>
      <c r="K10" s="94">
        <f t="shared" si="0"/>
        <v>23.75</v>
      </c>
      <c r="L10" s="93">
        <f t="shared" si="1"/>
        <v>20.000001907348633</v>
      </c>
      <c r="M10" s="93">
        <f t="shared" si="1"/>
        <v>17</v>
      </c>
      <c r="N10" s="93">
        <f t="shared" si="1"/>
        <v>12.499999046325684</v>
      </c>
      <c r="O10" s="93">
        <f t="shared" si="1"/>
        <v>9.285715103149414</v>
      </c>
      <c r="P10" s="94">
        <f t="shared" si="1"/>
        <v>8</v>
      </c>
      <c r="Q10" s="93">
        <f t="shared" si="1"/>
        <v>6.875</v>
      </c>
      <c r="R10" s="93">
        <f t="shared" si="1"/>
        <v>5.882352828979492</v>
      </c>
      <c r="S10" s="93">
        <f t="shared" si="1"/>
        <v>5.000000476837158</v>
      </c>
      <c r="T10" s="93">
        <f t="shared" si="1"/>
        <v>4.210526943206787</v>
      </c>
      <c r="U10" s="95">
        <f t="shared" si="1"/>
        <v>3.500000238418579</v>
      </c>
    </row>
    <row r="11" spans="1:21" ht="19.5" customHeight="1" thickBot="1">
      <c r="A11" s="34">
        <v>1.4</v>
      </c>
      <c r="B11" s="80">
        <f t="shared" si="0"/>
        <v>56.66666793823242</v>
      </c>
      <c r="C11" s="80">
        <f t="shared" si="0"/>
        <v>48.33333206176758</v>
      </c>
      <c r="D11" s="80">
        <f t="shared" si="0"/>
        <v>43.846153259277344</v>
      </c>
      <c r="E11" s="80">
        <f t="shared" si="0"/>
        <v>40</v>
      </c>
      <c r="F11" s="94">
        <f t="shared" si="0"/>
        <v>36.666664123535156</v>
      </c>
      <c r="G11" s="80">
        <f t="shared" si="0"/>
        <v>33.75</v>
      </c>
      <c r="H11" s="80">
        <f t="shared" si="0"/>
        <v>31.176469802856445</v>
      </c>
      <c r="I11" s="80">
        <f t="shared" si="0"/>
        <v>28.888887405395508</v>
      </c>
      <c r="J11" s="80">
        <f t="shared" si="0"/>
        <v>26.842105865478516</v>
      </c>
      <c r="K11" s="94">
        <f t="shared" si="0"/>
        <v>24.999998092651367</v>
      </c>
      <c r="L11" s="80">
        <f t="shared" si="1"/>
        <v>21.11111068725586</v>
      </c>
      <c r="M11" s="80">
        <f t="shared" si="1"/>
        <v>18</v>
      </c>
      <c r="N11" s="80">
        <f t="shared" si="1"/>
        <v>13.333332061767578</v>
      </c>
      <c r="O11" s="80">
        <f t="shared" si="1"/>
        <v>10</v>
      </c>
      <c r="P11" s="94">
        <f t="shared" si="1"/>
        <v>8.666666030883789</v>
      </c>
      <c r="Q11" s="80">
        <f t="shared" si="1"/>
        <v>7.499999523162842</v>
      </c>
      <c r="R11" s="80">
        <f t="shared" si="1"/>
        <v>6.470587730407715</v>
      </c>
      <c r="S11" s="80">
        <f t="shared" si="1"/>
        <v>5.555555820465088</v>
      </c>
      <c r="T11" s="80">
        <f t="shared" si="1"/>
        <v>4.736842155456543</v>
      </c>
      <c r="U11" s="95">
        <f t="shared" si="1"/>
        <v>3.999999761581421</v>
      </c>
    </row>
    <row r="12" spans="1:21" ht="19.5" customHeight="1" thickBot="1">
      <c r="A12" s="34">
        <v>1.45</v>
      </c>
      <c r="B12" s="80">
        <f t="shared" si="0"/>
        <v>59.04762268066406</v>
      </c>
      <c r="C12" s="80">
        <f t="shared" si="0"/>
        <v>50.41667175292969</v>
      </c>
      <c r="D12" s="80">
        <f t="shared" si="0"/>
        <v>45.76923370361328</v>
      </c>
      <c r="E12" s="80">
        <f t="shared" si="0"/>
        <v>41.78571701049805</v>
      </c>
      <c r="F12" s="94">
        <f t="shared" si="0"/>
        <v>38.33333206176758</v>
      </c>
      <c r="G12" s="80">
        <f t="shared" si="0"/>
        <v>35.312503814697266</v>
      </c>
      <c r="H12" s="80">
        <f t="shared" si="0"/>
        <v>32.64706039428711</v>
      </c>
      <c r="I12" s="80">
        <f t="shared" si="0"/>
        <v>30.27777671813965</v>
      </c>
      <c r="J12" s="80">
        <f t="shared" si="0"/>
        <v>28.157896041870117</v>
      </c>
      <c r="K12" s="94">
        <f t="shared" si="0"/>
        <v>26.25</v>
      </c>
      <c r="L12" s="80">
        <f t="shared" si="1"/>
        <v>22.22222328186035</v>
      </c>
      <c r="M12" s="80">
        <f t="shared" si="1"/>
        <v>19</v>
      </c>
      <c r="N12" s="80">
        <f t="shared" si="1"/>
        <v>14.166666030883789</v>
      </c>
      <c r="O12" s="80">
        <f t="shared" si="1"/>
        <v>10.714286804199219</v>
      </c>
      <c r="P12" s="94">
        <f t="shared" si="1"/>
        <v>9.333333969116211</v>
      </c>
      <c r="Q12" s="80">
        <f t="shared" si="1"/>
        <v>8.125</v>
      </c>
      <c r="R12" s="80">
        <f t="shared" si="1"/>
        <v>7.058823585510254</v>
      </c>
      <c r="S12" s="80">
        <f t="shared" si="1"/>
        <v>6.111112117767334</v>
      </c>
      <c r="T12" s="80">
        <f t="shared" si="1"/>
        <v>5.263158798217773</v>
      </c>
      <c r="U12" s="95">
        <f t="shared" si="1"/>
        <v>4.500000476837158</v>
      </c>
    </row>
    <row r="13" spans="1:21" ht="19.5" customHeight="1" thickBot="1">
      <c r="A13" s="34">
        <v>1.5</v>
      </c>
      <c r="B13" s="80">
        <f t="shared" si="0"/>
        <v>61.42857360839844</v>
      </c>
      <c r="C13" s="80">
        <f t="shared" si="0"/>
        <v>52.5</v>
      </c>
      <c r="D13" s="80">
        <f t="shared" si="0"/>
        <v>47.69231033325195</v>
      </c>
      <c r="E13" s="80">
        <f t="shared" si="0"/>
        <v>43.57143020629883</v>
      </c>
      <c r="F13" s="94">
        <f t="shared" si="0"/>
        <v>39.999996185302734</v>
      </c>
      <c r="G13" s="80">
        <f t="shared" si="0"/>
        <v>36.875</v>
      </c>
      <c r="H13" s="80">
        <f t="shared" si="0"/>
        <v>34.117645263671875</v>
      </c>
      <c r="I13" s="80">
        <f t="shared" si="0"/>
        <v>31.666664123535156</v>
      </c>
      <c r="J13" s="80">
        <f t="shared" si="0"/>
        <v>29.473684310913086</v>
      </c>
      <c r="K13" s="94">
        <f t="shared" si="0"/>
        <v>27.5</v>
      </c>
      <c r="L13" s="80">
        <f t="shared" si="1"/>
        <v>23.33333396911621</v>
      </c>
      <c r="M13" s="80">
        <f t="shared" si="1"/>
        <v>20</v>
      </c>
      <c r="N13" s="80">
        <f t="shared" si="1"/>
        <v>14.999999046325684</v>
      </c>
      <c r="O13" s="80">
        <f t="shared" si="1"/>
        <v>11.428571701049805</v>
      </c>
      <c r="P13" s="94">
        <f t="shared" si="1"/>
        <v>10</v>
      </c>
      <c r="Q13" s="80">
        <f t="shared" si="1"/>
        <v>8.75</v>
      </c>
      <c r="R13" s="80">
        <f t="shared" si="1"/>
        <v>7.647058486938477</v>
      </c>
      <c r="S13" s="80">
        <f t="shared" si="1"/>
        <v>6.6666669845581055</v>
      </c>
      <c r="T13" s="80">
        <f t="shared" si="1"/>
        <v>5.789474010467529</v>
      </c>
      <c r="U13" s="95">
        <f t="shared" si="1"/>
        <v>5</v>
      </c>
    </row>
    <row r="14" spans="1:21" ht="19.5" customHeight="1" thickBot="1">
      <c r="A14" s="34">
        <v>1.55</v>
      </c>
      <c r="B14" s="80">
        <f t="shared" si="0"/>
        <v>63.80952453613281</v>
      </c>
      <c r="C14" s="80">
        <f t="shared" si="0"/>
        <v>54.58333206176758</v>
      </c>
      <c r="D14" s="80">
        <f t="shared" si="0"/>
        <v>49.61538314819336</v>
      </c>
      <c r="E14" s="80">
        <f t="shared" si="0"/>
        <v>45.357139587402344</v>
      </c>
      <c r="F14" s="94">
        <f t="shared" si="0"/>
        <v>41.666664123535156</v>
      </c>
      <c r="G14" s="80">
        <f t="shared" si="0"/>
        <v>38.4375</v>
      </c>
      <c r="H14" s="80">
        <f t="shared" si="0"/>
        <v>35.588233947753906</v>
      </c>
      <c r="I14" s="80">
        <f t="shared" si="0"/>
        <v>33.0555534362793</v>
      </c>
      <c r="J14" s="80">
        <f t="shared" si="0"/>
        <v>30.789472579956055</v>
      </c>
      <c r="K14" s="94">
        <f t="shared" si="0"/>
        <v>28.749998092651367</v>
      </c>
      <c r="L14" s="80">
        <f t="shared" si="1"/>
        <v>24.44444465637207</v>
      </c>
      <c r="M14" s="80">
        <f t="shared" si="1"/>
        <v>21</v>
      </c>
      <c r="N14" s="80">
        <f t="shared" si="1"/>
        <v>15.833331108093262</v>
      </c>
      <c r="O14" s="80">
        <f t="shared" si="1"/>
        <v>12.14285659790039</v>
      </c>
      <c r="P14" s="94">
        <f t="shared" si="1"/>
        <v>10.666666030883789</v>
      </c>
      <c r="Q14" s="80">
        <f t="shared" si="1"/>
        <v>9.374999046325684</v>
      </c>
      <c r="R14" s="80">
        <f t="shared" si="1"/>
        <v>8.2352933883667</v>
      </c>
      <c r="S14" s="80">
        <f t="shared" si="1"/>
        <v>7.222222328186035</v>
      </c>
      <c r="T14" s="80">
        <f t="shared" si="1"/>
        <v>6.315789222717285</v>
      </c>
      <c r="U14" s="95">
        <f t="shared" si="1"/>
        <v>5.499999523162842</v>
      </c>
    </row>
    <row r="15" spans="1:21" ht="19.5" customHeight="1" thickBot="1">
      <c r="A15" s="34">
        <v>1.6</v>
      </c>
      <c r="B15" s="80">
        <f t="shared" si="0"/>
        <v>66.19048309326172</v>
      </c>
      <c r="C15" s="80">
        <f t="shared" si="0"/>
        <v>56.66666793823242</v>
      </c>
      <c r="D15" s="80">
        <f t="shared" si="0"/>
        <v>51.5384635925293</v>
      </c>
      <c r="E15" s="80">
        <f t="shared" si="0"/>
        <v>47.14285659790039</v>
      </c>
      <c r="F15" s="94">
        <f t="shared" si="0"/>
        <v>43.33333206176758</v>
      </c>
      <c r="G15" s="80">
        <f t="shared" si="0"/>
        <v>40</v>
      </c>
      <c r="H15" s="80">
        <f t="shared" si="0"/>
        <v>37.05882263183594</v>
      </c>
      <c r="I15" s="80">
        <f t="shared" si="0"/>
        <v>34.44444274902344</v>
      </c>
      <c r="J15" s="80">
        <f t="shared" si="0"/>
        <v>32.105262756347656</v>
      </c>
      <c r="K15" s="94">
        <f t="shared" si="0"/>
        <v>30</v>
      </c>
      <c r="L15" s="80">
        <f t="shared" si="1"/>
        <v>25.555557250976562</v>
      </c>
      <c r="M15" s="80">
        <f t="shared" si="1"/>
        <v>22</v>
      </c>
      <c r="N15" s="80">
        <f t="shared" si="1"/>
        <v>16.66666603088379</v>
      </c>
      <c r="O15" s="80">
        <f t="shared" si="1"/>
        <v>12.85714340209961</v>
      </c>
      <c r="P15" s="94">
        <f t="shared" si="1"/>
        <v>11.333333969116211</v>
      </c>
      <c r="Q15" s="80">
        <f t="shared" si="1"/>
        <v>10</v>
      </c>
      <c r="R15" s="80">
        <f t="shared" si="1"/>
        <v>8.823529243469238</v>
      </c>
      <c r="S15" s="80">
        <f t="shared" si="1"/>
        <v>7.777778625488281</v>
      </c>
      <c r="T15" s="80">
        <f t="shared" si="1"/>
        <v>6.842105865478516</v>
      </c>
      <c r="U15" s="95">
        <f t="shared" si="1"/>
        <v>6</v>
      </c>
    </row>
    <row r="16" spans="1:21" ht="19.5" customHeight="1" thickBot="1">
      <c r="A16" s="34">
        <v>1.65</v>
      </c>
      <c r="B16" s="115">
        <f t="shared" si="0"/>
        <v>68.57142639160156</v>
      </c>
      <c r="C16" s="115">
        <f t="shared" si="0"/>
        <v>58.75</v>
      </c>
      <c r="D16" s="115">
        <f t="shared" si="0"/>
        <v>53.46154022216797</v>
      </c>
      <c r="E16" s="115">
        <f t="shared" si="0"/>
        <v>48.92856979370117</v>
      </c>
      <c r="F16" s="94">
        <f t="shared" si="0"/>
        <v>44.999996185302734</v>
      </c>
      <c r="G16" s="115">
        <f t="shared" si="0"/>
        <v>41.5625</v>
      </c>
      <c r="H16" s="115">
        <f t="shared" si="0"/>
        <v>38.52941131591797</v>
      </c>
      <c r="I16" s="115">
        <f t="shared" si="0"/>
        <v>35.83333206176758</v>
      </c>
      <c r="J16" s="115">
        <f t="shared" si="0"/>
        <v>33.421051025390625</v>
      </c>
      <c r="K16" s="94">
        <f t="shared" si="0"/>
        <v>31.249998092651367</v>
      </c>
      <c r="L16" s="115">
        <f t="shared" si="1"/>
        <v>26.666667938232422</v>
      </c>
      <c r="M16" s="115">
        <f t="shared" si="1"/>
        <v>23</v>
      </c>
      <c r="N16" s="115">
        <f t="shared" si="1"/>
        <v>17.499998092651367</v>
      </c>
      <c r="O16" s="115">
        <f t="shared" si="1"/>
        <v>13.571428298950195</v>
      </c>
      <c r="P16" s="94">
        <f t="shared" si="1"/>
        <v>12</v>
      </c>
      <c r="Q16" s="115">
        <f t="shared" si="1"/>
        <v>10.624999046325684</v>
      </c>
      <c r="R16" s="115">
        <f t="shared" si="1"/>
        <v>9.411764144897461</v>
      </c>
      <c r="S16" s="115">
        <f t="shared" si="1"/>
        <v>8.333333969116211</v>
      </c>
      <c r="T16" s="115">
        <f t="shared" si="1"/>
        <v>7.3684210777282715</v>
      </c>
      <c r="U16" s="95">
        <f t="shared" si="1"/>
        <v>6.5</v>
      </c>
    </row>
    <row r="17" spans="1:21" ht="19.5" customHeight="1" thickBot="1">
      <c r="A17" s="34">
        <v>1.7</v>
      </c>
      <c r="B17" s="115">
        <f t="shared" si="0"/>
        <v>70.95238494873047</v>
      </c>
      <c r="C17" s="115">
        <f t="shared" si="0"/>
        <v>60.833335876464844</v>
      </c>
      <c r="D17" s="115">
        <f t="shared" si="0"/>
        <v>55.384620666503906</v>
      </c>
      <c r="E17" s="115">
        <f t="shared" si="0"/>
        <v>50.71428680419922</v>
      </c>
      <c r="F17" s="94">
        <f t="shared" si="0"/>
        <v>46.666664123535156</v>
      </c>
      <c r="G17" s="115">
        <f t="shared" si="0"/>
        <v>43.125003814697266</v>
      </c>
      <c r="H17" s="115">
        <f t="shared" si="0"/>
        <v>40</v>
      </c>
      <c r="I17" s="115">
        <f t="shared" si="0"/>
        <v>37.22222137451172</v>
      </c>
      <c r="J17" s="115">
        <f t="shared" si="0"/>
        <v>34.73684310913086</v>
      </c>
      <c r="K17" s="94">
        <f t="shared" si="0"/>
        <v>32.5</v>
      </c>
      <c r="L17" s="115">
        <f t="shared" si="1"/>
        <v>27.777780532836914</v>
      </c>
      <c r="M17" s="115">
        <f t="shared" si="1"/>
        <v>24</v>
      </c>
      <c r="N17" s="115">
        <f t="shared" si="1"/>
        <v>18.333332061767578</v>
      </c>
      <c r="O17" s="115">
        <f t="shared" si="1"/>
        <v>14.285715103149414</v>
      </c>
      <c r="P17" s="94">
        <f t="shared" si="1"/>
        <v>12.666666984558105</v>
      </c>
      <c r="Q17" s="115">
        <f t="shared" si="1"/>
        <v>11.25</v>
      </c>
      <c r="R17" s="115">
        <f t="shared" si="1"/>
        <v>10</v>
      </c>
      <c r="S17" s="115">
        <f t="shared" si="1"/>
        <v>8.888890266418457</v>
      </c>
      <c r="T17" s="115">
        <f t="shared" si="1"/>
        <v>7.894737720489502</v>
      </c>
      <c r="U17" s="95">
        <f t="shared" si="1"/>
        <v>7.000000476837158</v>
      </c>
    </row>
    <row r="18" spans="1:21" ht="19.5" customHeight="1" thickBot="1">
      <c r="A18" s="34">
        <v>1.75</v>
      </c>
      <c r="B18" s="116">
        <f t="shared" si="0"/>
        <v>73.33333587646484</v>
      </c>
      <c r="C18" s="116">
        <f t="shared" si="0"/>
        <v>62.91666793823242</v>
      </c>
      <c r="D18" s="116">
        <f t="shared" si="0"/>
        <v>57.30769348144531</v>
      </c>
      <c r="E18" s="116">
        <f t="shared" si="0"/>
        <v>52.5</v>
      </c>
      <c r="F18" s="97">
        <f t="shared" si="0"/>
        <v>48.33333206176758</v>
      </c>
      <c r="G18" s="116">
        <f t="shared" si="0"/>
        <v>44.6875</v>
      </c>
      <c r="H18" s="116">
        <f t="shared" si="0"/>
        <v>41.47058868408203</v>
      </c>
      <c r="I18" s="116">
        <f t="shared" si="0"/>
        <v>38.61111068725586</v>
      </c>
      <c r="J18" s="116">
        <f t="shared" si="0"/>
        <v>36.05263137817383</v>
      </c>
      <c r="K18" s="97">
        <f t="shared" si="0"/>
        <v>33.75</v>
      </c>
      <c r="L18" s="116">
        <f t="shared" si="1"/>
        <v>28.88888931274414</v>
      </c>
      <c r="M18" s="116">
        <f t="shared" si="1"/>
        <v>25</v>
      </c>
      <c r="N18" s="117">
        <f t="shared" si="1"/>
        <v>19.16666603088379</v>
      </c>
      <c r="O18" s="116">
        <f t="shared" si="1"/>
        <v>15</v>
      </c>
      <c r="P18" s="97">
        <f t="shared" si="1"/>
        <v>13.333333015441895</v>
      </c>
      <c r="Q18" s="116">
        <f t="shared" si="1"/>
        <v>11.875</v>
      </c>
      <c r="R18" s="116">
        <f t="shared" si="1"/>
        <v>10.588234901428223</v>
      </c>
      <c r="S18" s="116">
        <f t="shared" si="1"/>
        <v>9.44444465637207</v>
      </c>
      <c r="T18" s="116">
        <f t="shared" si="1"/>
        <v>8.421052932739258</v>
      </c>
      <c r="U18" s="99">
        <f t="shared" si="1"/>
        <v>7.5</v>
      </c>
    </row>
    <row r="20" ht="19.5" customHeight="1" thickBot="1"/>
    <row r="21" spans="1:20" ht="19.5" customHeight="1" thickBot="1">
      <c r="A21" s="63"/>
      <c r="B21" s="8" t="s">
        <v>11</v>
      </c>
      <c r="C21" s="8"/>
      <c r="D21" s="8"/>
      <c r="E21" s="8"/>
      <c r="F21" s="8"/>
      <c r="G21" s="8"/>
      <c r="H21" s="8"/>
      <c r="I21" s="8"/>
      <c r="J21" s="9"/>
      <c r="K21" s="87" t="s">
        <v>4</v>
      </c>
      <c r="L21" s="87"/>
      <c r="M21" s="124"/>
      <c r="N21" s="63"/>
      <c r="O21" s="8" t="s">
        <v>12</v>
      </c>
      <c r="P21" s="8"/>
      <c r="Q21" s="8"/>
      <c r="R21" s="8"/>
      <c r="S21" s="8"/>
      <c r="T21" s="9"/>
    </row>
    <row r="22" spans="1:20" ht="19.5" customHeight="1" thickBot="1">
      <c r="A22" s="114" t="s">
        <v>10</v>
      </c>
      <c r="B22" s="121" t="s">
        <v>13</v>
      </c>
      <c r="C22" s="122"/>
      <c r="D22" s="123"/>
      <c r="E22" s="121" t="s">
        <v>14</v>
      </c>
      <c r="F22" s="122"/>
      <c r="G22" s="123"/>
      <c r="H22" s="121" t="s">
        <v>15</v>
      </c>
      <c r="I22" s="122"/>
      <c r="J22" s="123"/>
      <c r="K22" s="127" t="s">
        <v>4</v>
      </c>
      <c r="L22" s="127"/>
      <c r="M22" s="118"/>
      <c r="N22" s="125" t="s">
        <v>16</v>
      </c>
      <c r="O22" s="121" t="s">
        <v>17</v>
      </c>
      <c r="P22" s="122"/>
      <c r="Q22" s="123"/>
      <c r="R22" s="121" t="s">
        <v>18</v>
      </c>
      <c r="S22" s="122"/>
      <c r="T22" s="123"/>
    </row>
    <row r="23" spans="1:20" ht="19.5" customHeight="1" thickBot="1">
      <c r="A23" s="34">
        <v>0.6</v>
      </c>
      <c r="B23" s="128"/>
      <c r="C23" s="129">
        <v>720</v>
      </c>
      <c r="D23" s="130"/>
      <c r="E23" s="128"/>
      <c r="F23" s="129">
        <v>720</v>
      </c>
      <c r="G23" s="130"/>
      <c r="H23" s="128"/>
      <c r="I23" s="129"/>
      <c r="J23" s="130"/>
      <c r="K23" s="119"/>
      <c r="L23" s="119"/>
      <c r="M23" s="119"/>
      <c r="N23" s="39">
        <v>1</v>
      </c>
      <c r="O23" s="128"/>
      <c r="P23" s="129">
        <v>850</v>
      </c>
      <c r="Q23" s="130"/>
      <c r="R23" s="128"/>
      <c r="S23" s="129">
        <v>850</v>
      </c>
      <c r="T23" s="130"/>
    </row>
    <row r="24" spans="1:20" ht="19.5" customHeight="1" thickBot="1">
      <c r="A24" s="34">
        <v>0.7</v>
      </c>
      <c r="B24" s="131"/>
      <c r="C24" s="132">
        <v>570</v>
      </c>
      <c r="D24" s="133"/>
      <c r="E24" s="131"/>
      <c r="F24" s="132">
        <v>570</v>
      </c>
      <c r="G24" s="133"/>
      <c r="H24" s="131"/>
      <c r="I24" s="132"/>
      <c r="J24" s="133"/>
      <c r="K24" s="119"/>
      <c r="L24" s="119"/>
      <c r="M24" s="119"/>
      <c r="N24" s="39">
        <v>2</v>
      </c>
      <c r="O24" s="131"/>
      <c r="P24" s="132">
        <v>700</v>
      </c>
      <c r="Q24" s="133"/>
      <c r="R24" s="140">
        <v>1400</v>
      </c>
      <c r="S24" s="141"/>
      <c r="T24" s="142"/>
    </row>
    <row r="25" spans="1:20" ht="19.5" customHeight="1" thickBot="1">
      <c r="A25" s="34">
        <v>0.8</v>
      </c>
      <c r="B25" s="131"/>
      <c r="C25" s="132">
        <v>450</v>
      </c>
      <c r="D25" s="133"/>
      <c r="E25" s="131"/>
      <c r="F25" s="132">
        <v>450</v>
      </c>
      <c r="G25" s="133"/>
      <c r="H25" s="131"/>
      <c r="I25" s="132"/>
      <c r="J25" s="133"/>
      <c r="K25" s="119"/>
      <c r="L25" s="119"/>
      <c r="M25" s="119"/>
      <c r="N25" s="39">
        <v>3</v>
      </c>
      <c r="O25" s="131"/>
      <c r="P25" s="132">
        <v>620</v>
      </c>
      <c r="Q25" s="133"/>
      <c r="R25" s="140">
        <v>1860</v>
      </c>
      <c r="S25" s="141"/>
      <c r="T25" s="142"/>
    </row>
    <row r="26" spans="1:20" ht="19.5" customHeight="1" thickBot="1">
      <c r="A26" s="34">
        <v>0.9</v>
      </c>
      <c r="B26" s="131"/>
      <c r="C26" s="132">
        <v>360</v>
      </c>
      <c r="D26" s="133"/>
      <c r="E26" s="131"/>
      <c r="F26" s="132">
        <v>360</v>
      </c>
      <c r="G26" s="133"/>
      <c r="H26" s="131"/>
      <c r="I26" s="132"/>
      <c r="J26" s="133"/>
      <c r="K26" s="119"/>
      <c r="L26" s="119"/>
      <c r="M26" s="119"/>
      <c r="N26" s="39">
        <v>4</v>
      </c>
      <c r="O26" s="131"/>
      <c r="P26" s="132">
        <v>525</v>
      </c>
      <c r="Q26" s="133"/>
      <c r="R26" s="140">
        <v>2100</v>
      </c>
      <c r="S26" s="141"/>
      <c r="T26" s="142"/>
    </row>
    <row r="27" spans="1:20" ht="19.5" customHeight="1" thickBot="1">
      <c r="A27" s="34">
        <v>1</v>
      </c>
      <c r="B27" s="131"/>
      <c r="C27" s="132">
        <v>300</v>
      </c>
      <c r="D27" s="133"/>
      <c r="E27" s="131"/>
      <c r="F27" s="132">
        <v>300</v>
      </c>
      <c r="G27" s="133"/>
      <c r="H27" s="131"/>
      <c r="I27" s="132"/>
      <c r="J27" s="133"/>
      <c r="K27" s="119"/>
      <c r="L27" s="119"/>
      <c r="M27" s="119"/>
      <c r="N27" s="39">
        <v>5</v>
      </c>
      <c r="O27" s="131"/>
      <c r="P27" s="132">
        <v>460</v>
      </c>
      <c r="Q27" s="133"/>
      <c r="R27" s="140">
        <v>2300</v>
      </c>
      <c r="S27" s="141"/>
      <c r="T27" s="142"/>
    </row>
    <row r="28" spans="1:20" ht="19.5" customHeight="1" thickBot="1">
      <c r="A28" s="34">
        <v>1.1</v>
      </c>
      <c r="B28" s="131"/>
      <c r="C28" s="132">
        <v>240</v>
      </c>
      <c r="D28" s="133"/>
      <c r="E28" s="131"/>
      <c r="F28" s="132">
        <v>270</v>
      </c>
      <c r="G28" s="133"/>
      <c r="H28" s="131"/>
      <c r="I28" s="132"/>
      <c r="J28" s="133"/>
      <c r="K28" s="119"/>
      <c r="L28" s="119"/>
      <c r="M28" s="119"/>
      <c r="N28" s="39">
        <v>6</v>
      </c>
      <c r="O28" s="131"/>
      <c r="P28" s="132">
        <v>420</v>
      </c>
      <c r="Q28" s="133"/>
      <c r="R28" s="140">
        <v>2520</v>
      </c>
      <c r="S28" s="141"/>
      <c r="T28" s="142"/>
    </row>
    <row r="29" spans="1:20" ht="19.5" customHeight="1" thickBot="1">
      <c r="A29" s="34">
        <v>1.2</v>
      </c>
      <c r="B29" s="131"/>
      <c r="C29" s="132">
        <v>210</v>
      </c>
      <c r="D29" s="133"/>
      <c r="E29" s="131"/>
      <c r="F29" s="132">
        <v>240</v>
      </c>
      <c r="G29" s="133"/>
      <c r="H29" s="131"/>
      <c r="I29" s="132"/>
      <c r="J29" s="133"/>
      <c r="K29" s="119"/>
      <c r="L29" s="119"/>
      <c r="M29" s="119"/>
      <c r="N29" s="39">
        <v>7</v>
      </c>
      <c r="O29" s="131"/>
      <c r="P29" s="132">
        <v>380</v>
      </c>
      <c r="Q29" s="133"/>
      <c r="R29" s="140">
        <v>2660</v>
      </c>
      <c r="S29" s="141"/>
      <c r="T29" s="142"/>
    </row>
    <row r="30" spans="1:20" ht="19.5" customHeight="1" thickBot="1">
      <c r="A30" s="34">
        <v>1.3</v>
      </c>
      <c r="B30" s="131"/>
      <c r="C30" s="132">
        <v>180</v>
      </c>
      <c r="D30" s="133"/>
      <c r="E30" s="131"/>
      <c r="F30" s="132">
        <v>210</v>
      </c>
      <c r="G30" s="133"/>
      <c r="H30" s="179"/>
      <c r="I30" s="180">
        <v>240</v>
      </c>
      <c r="J30" s="181"/>
      <c r="K30" s="111"/>
      <c r="L30" s="111"/>
      <c r="M30" s="111"/>
      <c r="N30" s="39">
        <v>8</v>
      </c>
      <c r="O30" s="134"/>
      <c r="P30" s="135">
        <v>350</v>
      </c>
      <c r="Q30" s="136"/>
      <c r="R30" s="143">
        <v>2800</v>
      </c>
      <c r="S30" s="144"/>
      <c r="T30" s="145"/>
    </row>
    <row r="31" spans="1:20" ht="19.5" customHeight="1" thickBot="1">
      <c r="A31" s="34">
        <v>1.4</v>
      </c>
      <c r="B31" s="179"/>
      <c r="C31" s="180">
        <v>150</v>
      </c>
      <c r="D31" s="181"/>
      <c r="E31" s="179"/>
      <c r="F31" s="180">
        <v>180</v>
      </c>
      <c r="G31" s="181"/>
      <c r="H31" s="179"/>
      <c r="I31" s="180">
        <v>180</v>
      </c>
      <c r="J31" s="181"/>
      <c r="K31" s="111"/>
      <c r="L31" s="111"/>
      <c r="M31" s="111"/>
      <c r="N31" s="39">
        <v>9</v>
      </c>
      <c r="O31" s="134"/>
      <c r="P31" s="135">
        <v>330</v>
      </c>
      <c r="Q31" s="136"/>
      <c r="R31" s="143">
        <v>2970</v>
      </c>
      <c r="S31" s="144"/>
      <c r="T31" s="145"/>
    </row>
    <row r="32" spans="1:20" ht="19.5" customHeight="1" thickBot="1">
      <c r="A32" s="34">
        <v>1.5</v>
      </c>
      <c r="B32" s="179"/>
      <c r="C32" s="180">
        <v>120</v>
      </c>
      <c r="D32" s="181"/>
      <c r="E32" s="179"/>
      <c r="F32" s="180">
        <v>180</v>
      </c>
      <c r="G32" s="181"/>
      <c r="H32" s="179"/>
      <c r="I32" s="180">
        <v>150</v>
      </c>
      <c r="J32" s="181"/>
      <c r="K32" s="111"/>
      <c r="L32" s="111"/>
      <c r="M32" s="111"/>
      <c r="N32" s="39">
        <v>10</v>
      </c>
      <c r="O32" s="134"/>
      <c r="P32" s="135">
        <v>310</v>
      </c>
      <c r="Q32" s="136"/>
      <c r="R32" s="143">
        <v>3100</v>
      </c>
      <c r="S32" s="144"/>
      <c r="T32" s="145"/>
    </row>
    <row r="33" spans="1:20" ht="19.5" customHeight="1" thickBot="1">
      <c r="A33" s="34">
        <v>1.6</v>
      </c>
      <c r="B33" s="179"/>
      <c r="C33" s="180">
        <v>45</v>
      </c>
      <c r="D33" s="181"/>
      <c r="E33" s="179"/>
      <c r="F33" s="180">
        <v>150</v>
      </c>
      <c r="G33" s="181"/>
      <c r="H33" s="179"/>
      <c r="I33" s="180">
        <v>120</v>
      </c>
      <c r="J33" s="181"/>
      <c r="K33" s="111"/>
      <c r="L33" s="111"/>
      <c r="M33" s="111"/>
      <c r="N33" s="39">
        <v>11</v>
      </c>
      <c r="O33" s="134"/>
      <c r="P33" s="135">
        <v>300</v>
      </c>
      <c r="Q33" s="136"/>
      <c r="R33" s="143">
        <v>3300</v>
      </c>
      <c r="S33" s="144"/>
      <c r="T33" s="145"/>
    </row>
    <row r="34" spans="1:20" ht="19.5" customHeight="1" thickBot="1">
      <c r="A34" s="34">
        <v>1.7</v>
      </c>
      <c r="B34" s="182"/>
      <c r="C34" s="183"/>
      <c r="D34" s="184"/>
      <c r="E34" s="182"/>
      <c r="F34" s="183"/>
      <c r="G34" s="184"/>
      <c r="H34" s="182"/>
      <c r="I34" s="183">
        <v>75</v>
      </c>
      <c r="J34" s="184"/>
      <c r="K34" s="111"/>
      <c r="L34" s="111"/>
      <c r="M34" s="111"/>
      <c r="N34" s="39">
        <v>12</v>
      </c>
      <c r="O34" s="134"/>
      <c r="P34" s="135">
        <v>300</v>
      </c>
      <c r="Q34" s="136"/>
      <c r="R34" s="143">
        <v>3600</v>
      </c>
      <c r="S34" s="144"/>
      <c r="T34" s="145"/>
    </row>
    <row r="35" spans="1:20" ht="19.5" customHeight="1" thickBot="1">
      <c r="A35" s="34">
        <v>1.8</v>
      </c>
      <c r="B35" s="182"/>
      <c r="C35" s="183"/>
      <c r="D35" s="184"/>
      <c r="E35" s="182"/>
      <c r="F35" s="183"/>
      <c r="G35" s="184"/>
      <c r="H35" s="182"/>
      <c r="I35" s="183">
        <v>60</v>
      </c>
      <c r="J35" s="184"/>
      <c r="K35" s="111"/>
      <c r="L35" s="111"/>
      <c r="M35" s="111"/>
      <c r="N35" s="39">
        <v>13</v>
      </c>
      <c r="O35" s="134"/>
      <c r="P35" s="135">
        <v>300</v>
      </c>
      <c r="Q35" s="136"/>
      <c r="R35" s="143">
        <v>2900</v>
      </c>
      <c r="S35" s="144"/>
      <c r="T35" s="145"/>
    </row>
    <row r="36" spans="1:20" ht="19.5" customHeight="1" thickBot="1">
      <c r="A36" s="34">
        <v>1.9</v>
      </c>
      <c r="B36" s="182"/>
      <c r="C36" s="183"/>
      <c r="D36" s="184"/>
      <c r="E36" s="182"/>
      <c r="F36" s="183"/>
      <c r="G36" s="184"/>
      <c r="H36" s="182"/>
      <c r="I36" s="183">
        <v>45</v>
      </c>
      <c r="J36" s="184"/>
      <c r="K36" s="111"/>
      <c r="L36" s="111"/>
      <c r="M36" s="111"/>
      <c r="N36" s="39">
        <v>14</v>
      </c>
      <c r="O36" s="134"/>
      <c r="P36" s="135">
        <v>300</v>
      </c>
      <c r="Q36" s="136"/>
      <c r="R36" s="143">
        <v>4200</v>
      </c>
      <c r="S36" s="144"/>
      <c r="T36" s="145"/>
    </row>
    <row r="37" spans="1:20" ht="19.5" customHeight="1" thickBot="1">
      <c r="A37" s="34">
        <v>2</v>
      </c>
      <c r="B37" s="185"/>
      <c r="C37" s="186"/>
      <c r="D37" s="187"/>
      <c r="E37" s="185"/>
      <c r="F37" s="186"/>
      <c r="G37" s="187"/>
      <c r="H37" s="185"/>
      <c r="I37" s="186">
        <v>30</v>
      </c>
      <c r="J37" s="187"/>
      <c r="N37" s="126" t="s">
        <v>19</v>
      </c>
      <c r="O37" s="137"/>
      <c r="P37" s="138">
        <v>300</v>
      </c>
      <c r="Q37" s="139"/>
      <c r="R37" s="137"/>
      <c r="S37" s="138"/>
      <c r="T37" s="139"/>
    </row>
  </sheetData>
  <printOptions/>
  <pageMargins left="0.3937007874015748" right="0.3937007874015748" top="0.8267716535433072" bottom="0.3937007874015748" header="0.3937007874015748" footer="0.3937007874015748"/>
  <pageSetup horizontalDpi="360" verticalDpi="360" orientation="portrait" paperSize="9" r:id="rId1"/>
  <headerFooter alignWithMargins="0">
    <oddHeader>&amp;C&amp;"Lucida Sans,Demibold Roman"&amp;18 Maximum Operating Depths (MOD)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U57"/>
  <sheetViews>
    <sheetView workbookViewId="0" topLeftCell="A1">
      <selection activeCell="V19" sqref="V19"/>
    </sheetView>
  </sheetViews>
  <sheetFormatPr defaultColWidth="9.140625" defaultRowHeight="12.75"/>
  <cols>
    <col min="1" max="1" width="8.28125" style="1" customWidth="1"/>
    <col min="2" max="20" width="4.28125" style="2" customWidth="1"/>
    <col min="21" max="21" width="5.57421875" style="2" customWidth="1"/>
    <col min="22" max="16384" width="9.140625" style="2" customWidth="1"/>
  </cols>
  <sheetData>
    <row r="1" spans="1:21" s="1" customFormat="1" ht="15" customHeight="1" thickBot="1">
      <c r="A1" s="7" t="s">
        <v>5</v>
      </c>
      <c r="B1" s="8" t="s">
        <v>6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9"/>
    </row>
    <row r="2" spans="1:21" s="1" customFormat="1" ht="15" customHeight="1" thickBot="1">
      <c r="A2" s="10"/>
      <c r="B2" s="5">
        <v>0.21</v>
      </c>
      <c r="C2" s="5">
        <v>0.22</v>
      </c>
      <c r="D2" s="5">
        <v>0.23</v>
      </c>
      <c r="E2" s="5">
        <v>0.24</v>
      </c>
      <c r="F2" s="5">
        <v>0.25</v>
      </c>
      <c r="G2" s="5">
        <v>0.26</v>
      </c>
      <c r="H2" s="5">
        <v>0.27</v>
      </c>
      <c r="I2" s="5">
        <v>0.28</v>
      </c>
      <c r="J2" s="5">
        <v>0.29</v>
      </c>
      <c r="K2" s="5">
        <v>0.3</v>
      </c>
      <c r="L2" s="5">
        <v>0.31</v>
      </c>
      <c r="M2" s="5">
        <v>0.32</v>
      </c>
      <c r="N2" s="5">
        <v>0.33</v>
      </c>
      <c r="O2" s="5">
        <v>0.34</v>
      </c>
      <c r="P2" s="5">
        <v>0.35</v>
      </c>
      <c r="Q2" s="5">
        <v>0.36</v>
      </c>
      <c r="R2" s="5">
        <v>0.37</v>
      </c>
      <c r="S2" s="5">
        <v>0.38</v>
      </c>
      <c r="T2" s="5">
        <v>0.39</v>
      </c>
      <c r="U2" s="5">
        <v>0.4</v>
      </c>
    </row>
    <row r="3" spans="1:21" ht="12.75" thickBot="1">
      <c r="A3" s="6">
        <v>12</v>
      </c>
      <c r="B3" s="25">
        <f>ppO2($A3,B$2)</f>
        <v>0.4619999825954437</v>
      </c>
      <c r="C3" s="25">
        <f aca="true" t="shared" si="0" ref="C3:R18">ppO2($A3,C$2)</f>
        <v>0.48399999737739563</v>
      </c>
      <c r="D3" s="25">
        <f t="shared" si="0"/>
        <v>0.5060000419616699</v>
      </c>
      <c r="E3" s="25">
        <f t="shared" si="0"/>
        <v>0.527999997138977</v>
      </c>
      <c r="F3" s="40">
        <f t="shared" si="0"/>
        <v>0.550000011920929</v>
      </c>
      <c r="G3" s="25">
        <f t="shared" si="0"/>
        <v>0.5719999670982361</v>
      </c>
      <c r="H3" s="25">
        <f t="shared" si="0"/>
        <v>0.5940000414848328</v>
      </c>
      <c r="I3" s="25">
        <f t="shared" si="0"/>
        <v>0.6159999966621399</v>
      </c>
      <c r="J3" s="25">
        <f t="shared" si="0"/>
        <v>0.6380000114440918</v>
      </c>
      <c r="K3" s="40">
        <f t="shared" si="0"/>
        <v>0.6600000262260437</v>
      </c>
      <c r="L3" s="25">
        <f t="shared" si="0"/>
        <v>0.6820000410079956</v>
      </c>
      <c r="M3" s="25">
        <f t="shared" si="0"/>
        <v>0.7039999961853027</v>
      </c>
      <c r="N3" s="25">
        <f t="shared" si="0"/>
        <v>0.7260000705718994</v>
      </c>
      <c r="O3" s="25">
        <f t="shared" si="0"/>
        <v>0.7480000257492065</v>
      </c>
      <c r="P3" s="40">
        <f t="shared" si="0"/>
        <v>0.7699999809265137</v>
      </c>
      <c r="Q3" s="25">
        <f t="shared" si="0"/>
        <v>0.7920000553131104</v>
      </c>
      <c r="R3" s="25">
        <f t="shared" si="0"/>
        <v>0.8140000104904175</v>
      </c>
      <c r="S3" s="25">
        <f aca="true" t="shared" si="1" ref="S3:U18">ppO2($A3,S$2)</f>
        <v>0.8360000252723694</v>
      </c>
      <c r="T3" s="25">
        <f t="shared" si="1"/>
        <v>0.8579999804496765</v>
      </c>
      <c r="U3" s="40">
        <f t="shared" si="1"/>
        <v>0.8800000548362732</v>
      </c>
    </row>
    <row r="4" spans="1:21" ht="12.75" thickBot="1">
      <c r="A4" s="6">
        <v>13</v>
      </c>
      <c r="B4" s="25">
        <f>ppO2($A4,B$2)</f>
        <v>0.4829999804496765</v>
      </c>
      <c r="C4" s="25">
        <f t="shared" si="0"/>
        <v>0.5059999823570251</v>
      </c>
      <c r="D4" s="25">
        <f t="shared" si="0"/>
        <v>0.5289999842643738</v>
      </c>
      <c r="E4" s="25">
        <f t="shared" si="0"/>
        <v>0.5519999861717224</v>
      </c>
      <c r="F4" s="40">
        <f t="shared" si="0"/>
        <v>0.574999988079071</v>
      </c>
      <c r="G4" s="25">
        <f t="shared" si="0"/>
        <v>0.5979999899864197</v>
      </c>
      <c r="H4" s="25">
        <f t="shared" si="0"/>
        <v>0.6209999918937683</v>
      </c>
      <c r="I4" s="25">
        <f t="shared" si="0"/>
        <v>0.6439999938011169</v>
      </c>
      <c r="J4" s="25">
        <f t="shared" si="0"/>
        <v>0.6669999957084656</v>
      </c>
      <c r="K4" s="40">
        <f t="shared" si="0"/>
        <v>0.6899999976158142</v>
      </c>
      <c r="L4" s="25">
        <f t="shared" si="0"/>
        <v>0.7129999995231628</v>
      </c>
      <c r="M4" s="25">
        <f t="shared" si="0"/>
        <v>0.7359999418258667</v>
      </c>
      <c r="N4" s="25">
        <f t="shared" si="0"/>
        <v>0.7590000033378601</v>
      </c>
      <c r="O4" s="25">
        <f t="shared" si="0"/>
        <v>0.7820000052452087</v>
      </c>
      <c r="P4" s="40">
        <f t="shared" si="0"/>
        <v>0.8049999475479126</v>
      </c>
      <c r="Q4" s="25">
        <f t="shared" si="0"/>
        <v>0.828000009059906</v>
      </c>
      <c r="R4" s="25">
        <f t="shared" si="0"/>
        <v>0.8510000109672546</v>
      </c>
      <c r="S4" s="25">
        <f t="shared" si="1"/>
        <v>0.8739999532699585</v>
      </c>
      <c r="T4" s="25">
        <f t="shared" si="1"/>
        <v>0.8969999551773071</v>
      </c>
      <c r="U4" s="40">
        <f t="shared" si="1"/>
        <v>0.9200000166893005</v>
      </c>
    </row>
    <row r="5" spans="1:21" ht="12.75" thickBot="1">
      <c r="A5" s="6">
        <v>14</v>
      </c>
      <c r="B5" s="25">
        <f aca="true" t="shared" si="2" ref="B5:B20">ppO2($A5,B$2)</f>
        <v>0.5040000081062317</v>
      </c>
      <c r="C5" s="25">
        <f t="shared" si="0"/>
        <v>0.527999997138977</v>
      </c>
      <c r="D5" s="25">
        <f t="shared" si="0"/>
        <v>0.5520000457763672</v>
      </c>
      <c r="E5" s="25">
        <f t="shared" si="0"/>
        <v>0.5760000348091125</v>
      </c>
      <c r="F5" s="40">
        <f t="shared" si="0"/>
        <v>0.6000000238418579</v>
      </c>
      <c r="G5" s="25">
        <f t="shared" si="0"/>
        <v>0.6240000128746033</v>
      </c>
      <c r="H5" s="25">
        <f t="shared" si="0"/>
        <v>0.6480000615119934</v>
      </c>
      <c r="I5" s="25">
        <f t="shared" si="0"/>
        <v>0.6720000505447388</v>
      </c>
      <c r="J5" s="25">
        <f t="shared" si="0"/>
        <v>0.6959999799728394</v>
      </c>
      <c r="K5" s="40">
        <f t="shared" si="0"/>
        <v>0.7200000286102295</v>
      </c>
      <c r="L5" s="25">
        <f t="shared" si="0"/>
        <v>0.7440000176429749</v>
      </c>
      <c r="M5" s="25">
        <f t="shared" si="0"/>
        <v>0.7680000066757202</v>
      </c>
      <c r="N5" s="25">
        <f t="shared" si="0"/>
        <v>0.7920000553131104</v>
      </c>
      <c r="O5" s="25">
        <f t="shared" si="0"/>
        <v>0.8160000443458557</v>
      </c>
      <c r="P5" s="40">
        <f t="shared" si="0"/>
        <v>0.8400000333786011</v>
      </c>
      <c r="Q5" s="25">
        <f t="shared" si="0"/>
        <v>0.8640000820159912</v>
      </c>
      <c r="R5" s="25">
        <f t="shared" si="0"/>
        <v>0.8880000710487366</v>
      </c>
      <c r="S5" s="25">
        <f t="shared" si="1"/>
        <v>0.9120000004768372</v>
      </c>
      <c r="T5" s="25">
        <f t="shared" si="1"/>
        <v>0.9359999895095825</v>
      </c>
      <c r="U5" s="40">
        <f t="shared" si="1"/>
        <v>0.9600000381469727</v>
      </c>
    </row>
    <row r="6" spans="1:21" ht="12.75" thickBot="1">
      <c r="A6" s="6">
        <v>15</v>
      </c>
      <c r="B6" s="25">
        <f t="shared" si="2"/>
        <v>0.5249999761581421</v>
      </c>
      <c r="C6" s="25">
        <f t="shared" si="0"/>
        <v>0.550000011920929</v>
      </c>
      <c r="D6" s="25">
        <f t="shared" si="0"/>
        <v>0.574999988079071</v>
      </c>
      <c r="E6" s="25">
        <f t="shared" si="0"/>
        <v>0.5999999642372131</v>
      </c>
      <c r="F6" s="40">
        <f t="shared" si="0"/>
        <v>0.625</v>
      </c>
      <c r="G6" s="25">
        <f t="shared" si="0"/>
        <v>0.6499999761581421</v>
      </c>
      <c r="H6" s="25">
        <f t="shared" si="0"/>
        <v>0.675000011920929</v>
      </c>
      <c r="I6" s="25">
        <f t="shared" si="0"/>
        <v>0.699999988079071</v>
      </c>
      <c r="J6" s="25">
        <f t="shared" si="0"/>
        <v>0.7249999642372131</v>
      </c>
      <c r="K6" s="40">
        <f t="shared" si="0"/>
        <v>0.75</v>
      </c>
      <c r="L6" s="25">
        <f t="shared" si="0"/>
        <v>0.7749999761581421</v>
      </c>
      <c r="M6" s="25">
        <f t="shared" si="0"/>
        <v>0.7999999523162842</v>
      </c>
      <c r="N6" s="25">
        <f t="shared" si="0"/>
        <v>0.8250000476837158</v>
      </c>
      <c r="O6" s="25">
        <f t="shared" si="0"/>
        <v>0.8500000238418579</v>
      </c>
      <c r="P6" s="40">
        <f t="shared" si="0"/>
        <v>0.875</v>
      </c>
      <c r="Q6" s="25">
        <f t="shared" si="0"/>
        <v>0.9000000357627869</v>
      </c>
      <c r="R6" s="25">
        <f t="shared" si="0"/>
        <v>0.925000011920929</v>
      </c>
      <c r="S6" s="25">
        <f t="shared" si="1"/>
        <v>0.949999988079071</v>
      </c>
      <c r="T6" s="25">
        <f t="shared" si="1"/>
        <v>0.9749999642372131</v>
      </c>
      <c r="U6" s="40">
        <f t="shared" si="1"/>
        <v>1</v>
      </c>
    </row>
    <row r="7" spans="1:21" ht="12.75" thickBot="1">
      <c r="A7" s="6">
        <v>16</v>
      </c>
      <c r="B7" s="25">
        <f t="shared" si="2"/>
        <v>0.5459999442100525</v>
      </c>
      <c r="C7" s="25">
        <f t="shared" si="0"/>
        <v>0.5719999670982361</v>
      </c>
      <c r="D7" s="25">
        <f t="shared" si="0"/>
        <v>0.5979999899864197</v>
      </c>
      <c r="E7" s="25">
        <f t="shared" si="0"/>
        <v>0.6239999532699585</v>
      </c>
      <c r="F7" s="40">
        <f t="shared" si="0"/>
        <v>0.6499999761581421</v>
      </c>
      <c r="G7" s="25">
        <f t="shared" si="0"/>
        <v>0.6759999394416809</v>
      </c>
      <c r="H7" s="25">
        <f t="shared" si="0"/>
        <v>0.7020000219345093</v>
      </c>
      <c r="I7" s="25">
        <f t="shared" si="0"/>
        <v>0.7279999852180481</v>
      </c>
      <c r="J7" s="25">
        <f t="shared" si="0"/>
        <v>0.7539999485015869</v>
      </c>
      <c r="K7" s="40">
        <f t="shared" si="0"/>
        <v>0.7800000309944153</v>
      </c>
      <c r="L7" s="25">
        <f t="shared" si="0"/>
        <v>0.8059999942779541</v>
      </c>
      <c r="M7" s="25">
        <f t="shared" si="0"/>
        <v>0.8319999575614929</v>
      </c>
      <c r="N7" s="25">
        <f t="shared" si="0"/>
        <v>0.8579999804496765</v>
      </c>
      <c r="O7" s="25">
        <f t="shared" si="0"/>
        <v>0.8840000033378601</v>
      </c>
      <c r="P7" s="40">
        <f t="shared" si="0"/>
        <v>0.9099999666213989</v>
      </c>
      <c r="Q7" s="25">
        <f t="shared" si="0"/>
        <v>0.9359999895095825</v>
      </c>
      <c r="R7" s="25">
        <f t="shared" si="0"/>
        <v>0.9619999527931213</v>
      </c>
      <c r="S7" s="25">
        <f t="shared" si="1"/>
        <v>0.9879999756813049</v>
      </c>
      <c r="T7" s="25">
        <f t="shared" si="1"/>
        <v>1.0139999389648438</v>
      </c>
      <c r="U7" s="40">
        <f t="shared" si="1"/>
        <v>1.0399999618530273</v>
      </c>
    </row>
    <row r="8" spans="1:21" ht="12.75" thickBot="1">
      <c r="A8" s="6">
        <v>17</v>
      </c>
      <c r="B8" s="25">
        <f t="shared" si="2"/>
        <v>0.5669999718666077</v>
      </c>
      <c r="C8" s="25">
        <f t="shared" si="0"/>
        <v>0.593999981880188</v>
      </c>
      <c r="D8" s="25">
        <f t="shared" si="0"/>
        <v>0.6210000514984131</v>
      </c>
      <c r="E8" s="25">
        <f t="shared" si="0"/>
        <v>0.6480000019073486</v>
      </c>
      <c r="F8" s="40">
        <f t="shared" si="0"/>
        <v>0.675000011920929</v>
      </c>
      <c r="G8" s="25">
        <f t="shared" si="0"/>
        <v>0.7019999623298645</v>
      </c>
      <c r="H8" s="25">
        <f t="shared" si="0"/>
        <v>0.7290000319480896</v>
      </c>
      <c r="I8" s="25">
        <f t="shared" si="0"/>
        <v>0.7560000419616699</v>
      </c>
      <c r="J8" s="25">
        <f t="shared" si="0"/>
        <v>0.7829999923706055</v>
      </c>
      <c r="K8" s="40">
        <f t="shared" si="0"/>
        <v>0.8100000619888306</v>
      </c>
      <c r="L8" s="25">
        <f t="shared" si="0"/>
        <v>0.8370000123977661</v>
      </c>
      <c r="M8" s="25">
        <f t="shared" si="0"/>
        <v>0.8640000224113464</v>
      </c>
      <c r="N8" s="25">
        <f t="shared" si="0"/>
        <v>0.8910000324249268</v>
      </c>
      <c r="O8" s="25">
        <f t="shared" si="0"/>
        <v>0.9180000424385071</v>
      </c>
      <c r="P8" s="40">
        <f t="shared" si="0"/>
        <v>0.9449999928474426</v>
      </c>
      <c r="Q8" s="25">
        <f t="shared" si="0"/>
        <v>0.9720000624656677</v>
      </c>
      <c r="R8" s="25">
        <f t="shared" si="0"/>
        <v>0.9990000128746033</v>
      </c>
      <c r="S8" s="25">
        <f t="shared" si="1"/>
        <v>1.0260000228881836</v>
      </c>
      <c r="T8" s="25">
        <f t="shared" si="1"/>
        <v>1.0529999732971191</v>
      </c>
      <c r="U8" s="40">
        <f t="shared" si="1"/>
        <v>1.0800000429153442</v>
      </c>
    </row>
    <row r="9" spans="1:21" ht="12.75" thickBot="1">
      <c r="A9" s="6">
        <v>18</v>
      </c>
      <c r="B9" s="25">
        <f t="shared" si="2"/>
        <v>0.5879999995231628</v>
      </c>
      <c r="C9" s="25">
        <f t="shared" si="0"/>
        <v>0.6159999966621399</v>
      </c>
      <c r="D9" s="25">
        <f t="shared" si="0"/>
        <v>0.6439999938011169</v>
      </c>
      <c r="E9" s="25">
        <f t="shared" si="0"/>
        <v>0.671999990940094</v>
      </c>
      <c r="F9" s="40">
        <f t="shared" si="0"/>
        <v>0.699999988079071</v>
      </c>
      <c r="G9" s="25">
        <f t="shared" si="0"/>
        <v>0.7279999852180481</v>
      </c>
      <c r="H9" s="25">
        <f t="shared" si="0"/>
        <v>0.7560000419616699</v>
      </c>
      <c r="I9" s="25">
        <f t="shared" si="0"/>
        <v>0.7839999794960022</v>
      </c>
      <c r="J9" s="25">
        <f t="shared" si="0"/>
        <v>0.8119999766349792</v>
      </c>
      <c r="K9" s="40">
        <f t="shared" si="0"/>
        <v>0.8400000333786011</v>
      </c>
      <c r="L9" s="25">
        <f t="shared" si="0"/>
        <v>0.8679999709129333</v>
      </c>
      <c r="M9" s="25">
        <f t="shared" si="0"/>
        <v>0.8959999680519104</v>
      </c>
      <c r="N9" s="25">
        <f t="shared" si="0"/>
        <v>0.9240000247955322</v>
      </c>
      <c r="O9" s="25">
        <f t="shared" si="0"/>
        <v>0.9520000219345093</v>
      </c>
      <c r="P9" s="40">
        <f t="shared" si="0"/>
        <v>0.9799999594688416</v>
      </c>
      <c r="Q9" s="25">
        <f t="shared" si="0"/>
        <v>1.0080000162124634</v>
      </c>
      <c r="R9" s="25">
        <f t="shared" si="0"/>
        <v>1.0360000133514404</v>
      </c>
      <c r="S9" s="25">
        <f t="shared" si="1"/>
        <v>1.0640000104904175</v>
      </c>
      <c r="T9" s="25">
        <f t="shared" si="1"/>
        <v>1.091999888420105</v>
      </c>
      <c r="U9" s="40">
        <f t="shared" si="1"/>
        <v>1.1200000047683716</v>
      </c>
    </row>
    <row r="10" spans="1:21" ht="12.75" thickBot="1">
      <c r="A10" s="6">
        <v>19</v>
      </c>
      <c r="B10" s="25">
        <f t="shared" si="2"/>
        <v>0.609000027179718</v>
      </c>
      <c r="C10" s="25">
        <f t="shared" si="0"/>
        <v>0.6380000114440918</v>
      </c>
      <c r="D10" s="25">
        <f t="shared" si="0"/>
        <v>0.6670000553131104</v>
      </c>
      <c r="E10" s="25">
        <f t="shared" si="0"/>
        <v>0.6959999799728394</v>
      </c>
      <c r="F10" s="40">
        <f t="shared" si="0"/>
        <v>0.7250000238418579</v>
      </c>
      <c r="G10" s="25">
        <f t="shared" si="0"/>
        <v>0.7540000081062317</v>
      </c>
      <c r="H10" s="25">
        <f t="shared" si="0"/>
        <v>0.7830000519752502</v>
      </c>
      <c r="I10" s="25">
        <f t="shared" si="0"/>
        <v>0.812000036239624</v>
      </c>
      <c r="J10" s="25">
        <f t="shared" si="0"/>
        <v>0.8410000205039978</v>
      </c>
      <c r="K10" s="40">
        <f t="shared" si="0"/>
        <v>0.8700000643730164</v>
      </c>
      <c r="L10" s="25">
        <f t="shared" si="0"/>
        <v>0.8990000486373901</v>
      </c>
      <c r="M10" s="25">
        <f t="shared" si="0"/>
        <v>0.9280000329017639</v>
      </c>
      <c r="N10" s="25">
        <f t="shared" si="0"/>
        <v>0.9570000767707825</v>
      </c>
      <c r="O10" s="25">
        <f t="shared" si="0"/>
        <v>0.9860000610351562</v>
      </c>
      <c r="P10" s="40">
        <f t="shared" si="0"/>
        <v>1.0149999856948853</v>
      </c>
      <c r="Q10" s="25">
        <f t="shared" si="0"/>
        <v>1.0440000295639038</v>
      </c>
      <c r="R10" s="25">
        <f t="shared" si="0"/>
        <v>1.0730000734329224</v>
      </c>
      <c r="S10" s="25">
        <f t="shared" si="1"/>
        <v>1.1019999980926514</v>
      </c>
      <c r="T10" s="25">
        <f t="shared" si="1"/>
        <v>1.13100004196167</v>
      </c>
      <c r="U10" s="40">
        <f t="shared" si="1"/>
        <v>1.1600000858306885</v>
      </c>
    </row>
    <row r="11" spans="1:21" ht="12.75" thickBot="1">
      <c r="A11" s="6">
        <v>20</v>
      </c>
      <c r="B11" s="40">
        <f t="shared" si="2"/>
        <v>0.6299999952316284</v>
      </c>
      <c r="C11" s="40">
        <f t="shared" si="0"/>
        <v>0.6599999666213989</v>
      </c>
      <c r="D11" s="40">
        <f t="shared" si="0"/>
        <v>0.6899999976158142</v>
      </c>
      <c r="E11" s="40">
        <f t="shared" si="0"/>
        <v>0.7199999690055847</v>
      </c>
      <c r="F11" s="40">
        <f t="shared" si="0"/>
        <v>0.75</v>
      </c>
      <c r="G11" s="40">
        <f t="shared" si="0"/>
        <v>0.7799999713897705</v>
      </c>
      <c r="H11" s="40">
        <f t="shared" si="0"/>
        <v>0.8100000619888306</v>
      </c>
      <c r="I11" s="40">
        <f t="shared" si="0"/>
        <v>0.8400000333786011</v>
      </c>
      <c r="J11" s="40">
        <f t="shared" si="0"/>
        <v>0.8700000047683716</v>
      </c>
      <c r="K11" s="40">
        <f t="shared" si="0"/>
        <v>0.9000000357627869</v>
      </c>
      <c r="L11" s="40">
        <f t="shared" si="0"/>
        <v>0.9300000071525574</v>
      </c>
      <c r="M11" s="40">
        <f t="shared" si="0"/>
        <v>0.9599999785423279</v>
      </c>
      <c r="N11" s="40">
        <f t="shared" si="0"/>
        <v>0.9900000095367432</v>
      </c>
      <c r="O11" s="40">
        <f t="shared" si="0"/>
        <v>1.0199999809265137</v>
      </c>
      <c r="P11" s="40">
        <f t="shared" si="0"/>
        <v>1.0499999523162842</v>
      </c>
      <c r="Q11" s="40">
        <f t="shared" si="0"/>
        <v>1.0800000429153442</v>
      </c>
      <c r="R11" s="40">
        <f t="shared" si="0"/>
        <v>1.1100000143051147</v>
      </c>
      <c r="S11" s="40">
        <f t="shared" si="1"/>
        <v>1.1399999856948853</v>
      </c>
      <c r="T11" s="40">
        <f t="shared" si="1"/>
        <v>1.1699999570846558</v>
      </c>
      <c r="U11" s="40">
        <f t="shared" si="1"/>
        <v>1.2000000476837158</v>
      </c>
    </row>
    <row r="12" spans="1:21" ht="12.75" thickBot="1">
      <c r="A12" s="6">
        <v>21</v>
      </c>
      <c r="B12" s="25">
        <f t="shared" si="2"/>
        <v>0.6509999632835388</v>
      </c>
      <c r="C12" s="25">
        <f t="shared" si="0"/>
        <v>0.6819999814033508</v>
      </c>
      <c r="D12" s="25">
        <f t="shared" si="0"/>
        <v>0.7129999995231628</v>
      </c>
      <c r="E12" s="25">
        <f t="shared" si="0"/>
        <v>0.7439999580383301</v>
      </c>
      <c r="F12" s="40">
        <f t="shared" si="0"/>
        <v>0.7749999761581421</v>
      </c>
      <c r="G12" s="25">
        <f t="shared" si="0"/>
        <v>0.8059999346733093</v>
      </c>
      <c r="H12" s="25">
        <f t="shared" si="0"/>
        <v>0.8370000123977661</v>
      </c>
      <c r="I12" s="25">
        <f t="shared" si="0"/>
        <v>0.8679999709129333</v>
      </c>
      <c r="J12" s="25">
        <f t="shared" si="0"/>
        <v>0.8989999294281006</v>
      </c>
      <c r="K12" s="40">
        <f t="shared" si="0"/>
        <v>0.9300000071525574</v>
      </c>
      <c r="L12" s="25">
        <f t="shared" si="0"/>
        <v>0.9609999656677246</v>
      </c>
      <c r="M12" s="25">
        <f t="shared" si="0"/>
        <v>0.9919999241828918</v>
      </c>
      <c r="N12" s="25">
        <f t="shared" si="0"/>
        <v>1.0230000019073486</v>
      </c>
      <c r="O12" s="25">
        <f t="shared" si="0"/>
        <v>1.0540000200271606</v>
      </c>
      <c r="P12" s="40">
        <f t="shared" si="0"/>
        <v>1.084999918937683</v>
      </c>
      <c r="Q12" s="25">
        <f t="shared" si="0"/>
        <v>1.1160000562667847</v>
      </c>
      <c r="R12" s="25">
        <f t="shared" si="0"/>
        <v>1.1469999551773071</v>
      </c>
      <c r="S12" s="25">
        <f t="shared" si="1"/>
        <v>1.1779999732971191</v>
      </c>
      <c r="T12" s="25">
        <f t="shared" si="1"/>
        <v>1.2089998722076416</v>
      </c>
      <c r="U12" s="40">
        <f t="shared" si="1"/>
        <v>1.2400000095367432</v>
      </c>
    </row>
    <row r="13" spans="1:21" ht="12.75" thickBot="1">
      <c r="A13" s="6">
        <v>22</v>
      </c>
      <c r="B13" s="25">
        <f t="shared" si="2"/>
        <v>0.671999990940094</v>
      </c>
      <c r="C13" s="25">
        <f t="shared" si="0"/>
        <v>0.7039999961853027</v>
      </c>
      <c r="D13" s="25">
        <f t="shared" si="0"/>
        <v>0.7360000014305115</v>
      </c>
      <c r="E13" s="25">
        <f t="shared" si="0"/>
        <v>0.7680000066757202</v>
      </c>
      <c r="F13" s="40">
        <f t="shared" si="0"/>
        <v>0.800000011920929</v>
      </c>
      <c r="G13" s="25">
        <f t="shared" si="0"/>
        <v>0.8319999575614929</v>
      </c>
      <c r="H13" s="25">
        <f t="shared" si="0"/>
        <v>0.8640000224113464</v>
      </c>
      <c r="I13" s="25">
        <f t="shared" si="0"/>
        <v>0.8960000276565552</v>
      </c>
      <c r="J13" s="25">
        <f t="shared" si="0"/>
        <v>0.9279999732971191</v>
      </c>
      <c r="K13" s="40">
        <f t="shared" si="0"/>
        <v>0.9600000381469727</v>
      </c>
      <c r="L13" s="25">
        <f t="shared" si="0"/>
        <v>0.9920000433921814</v>
      </c>
      <c r="M13" s="25">
        <f t="shared" si="0"/>
        <v>1.0240000486373901</v>
      </c>
      <c r="N13" s="25">
        <f t="shared" si="0"/>
        <v>1.0560001134872437</v>
      </c>
      <c r="O13" s="25">
        <f t="shared" si="0"/>
        <v>1.0880000591278076</v>
      </c>
      <c r="P13" s="40">
        <f t="shared" si="0"/>
        <v>1.1200000047683716</v>
      </c>
      <c r="Q13" s="25">
        <f t="shared" si="0"/>
        <v>1.152000069618225</v>
      </c>
      <c r="R13" s="25">
        <f t="shared" si="0"/>
        <v>1.184000015258789</v>
      </c>
      <c r="S13" s="25">
        <f t="shared" si="1"/>
        <v>1.215999960899353</v>
      </c>
      <c r="T13" s="25">
        <f t="shared" si="1"/>
        <v>1.2480000257492065</v>
      </c>
      <c r="U13" s="40">
        <f t="shared" si="1"/>
        <v>1.28000009059906</v>
      </c>
    </row>
    <row r="14" spans="1:21" ht="12.75" thickBot="1">
      <c r="A14" s="6">
        <v>23</v>
      </c>
      <c r="B14" s="25">
        <f t="shared" si="2"/>
        <v>0.6929999589920044</v>
      </c>
      <c r="C14" s="25">
        <f t="shared" si="0"/>
        <v>0.7260000109672546</v>
      </c>
      <c r="D14" s="25">
        <f t="shared" si="0"/>
        <v>0.7590000033378601</v>
      </c>
      <c r="E14" s="25">
        <f t="shared" si="0"/>
        <v>0.7919999957084656</v>
      </c>
      <c r="F14" s="40">
        <f t="shared" si="0"/>
        <v>0.824999988079071</v>
      </c>
      <c r="G14" s="25">
        <f t="shared" si="0"/>
        <v>0.8579999804496765</v>
      </c>
      <c r="H14" s="25">
        <f t="shared" si="0"/>
        <v>0.8910000324249268</v>
      </c>
      <c r="I14" s="25">
        <f t="shared" si="0"/>
        <v>0.9239999651908875</v>
      </c>
      <c r="J14" s="25">
        <f t="shared" si="0"/>
        <v>0.9569999575614929</v>
      </c>
      <c r="K14" s="40">
        <f t="shared" si="0"/>
        <v>0.9900000095367432</v>
      </c>
      <c r="L14" s="25">
        <f t="shared" si="0"/>
        <v>1.0230000019073486</v>
      </c>
      <c r="M14" s="25">
        <f t="shared" si="0"/>
        <v>1.055999994277954</v>
      </c>
      <c r="N14" s="25">
        <f t="shared" si="0"/>
        <v>1.0889999866485596</v>
      </c>
      <c r="O14" s="25">
        <f t="shared" si="0"/>
        <v>1.121999979019165</v>
      </c>
      <c r="P14" s="40">
        <f t="shared" si="0"/>
        <v>1.1549999713897705</v>
      </c>
      <c r="Q14" s="25">
        <f t="shared" si="0"/>
        <v>1.1880000829696655</v>
      </c>
      <c r="R14" s="25">
        <f t="shared" si="0"/>
        <v>1.2209999561309814</v>
      </c>
      <c r="S14" s="25">
        <f t="shared" si="1"/>
        <v>1.253999948501587</v>
      </c>
      <c r="T14" s="25">
        <f t="shared" si="1"/>
        <v>1.2869999408721924</v>
      </c>
      <c r="U14" s="40">
        <f t="shared" si="1"/>
        <v>1.3200000524520874</v>
      </c>
    </row>
    <row r="15" spans="1:21" ht="12.75" thickBot="1">
      <c r="A15" s="6">
        <v>24</v>
      </c>
      <c r="B15" s="25">
        <f t="shared" si="2"/>
        <v>0.7139999866485596</v>
      </c>
      <c r="C15" s="25">
        <f t="shared" si="0"/>
        <v>0.7480000257492065</v>
      </c>
      <c r="D15" s="25">
        <f t="shared" si="0"/>
        <v>0.7820000648498535</v>
      </c>
      <c r="E15" s="25">
        <f t="shared" si="0"/>
        <v>0.8159999847412109</v>
      </c>
      <c r="F15" s="40">
        <f t="shared" si="0"/>
        <v>0.8500000238418579</v>
      </c>
      <c r="G15" s="25">
        <f t="shared" si="0"/>
        <v>0.8840000033378601</v>
      </c>
      <c r="H15" s="25">
        <f t="shared" si="0"/>
        <v>0.9180000424385071</v>
      </c>
      <c r="I15" s="25">
        <f t="shared" si="0"/>
        <v>0.9520000219345093</v>
      </c>
      <c r="J15" s="25">
        <f t="shared" si="0"/>
        <v>0.9860000014305115</v>
      </c>
      <c r="K15" s="40">
        <f t="shared" si="0"/>
        <v>1.0200001001358032</v>
      </c>
      <c r="L15" s="25">
        <f t="shared" si="0"/>
        <v>1.0540000200271606</v>
      </c>
      <c r="M15" s="25">
        <f t="shared" si="0"/>
        <v>1.0880000591278076</v>
      </c>
      <c r="N15" s="25">
        <f t="shared" si="0"/>
        <v>1.1220000982284546</v>
      </c>
      <c r="O15" s="25">
        <f t="shared" si="0"/>
        <v>1.156000018119812</v>
      </c>
      <c r="P15" s="40">
        <f t="shared" si="0"/>
        <v>1.190000057220459</v>
      </c>
      <c r="Q15" s="25">
        <f t="shared" si="0"/>
        <v>1.224000096321106</v>
      </c>
      <c r="R15" s="25">
        <f t="shared" si="0"/>
        <v>1.2580000162124634</v>
      </c>
      <c r="S15" s="25">
        <f t="shared" si="1"/>
        <v>1.2920000553131104</v>
      </c>
      <c r="T15" s="25">
        <f t="shared" si="1"/>
        <v>1.3259999752044678</v>
      </c>
      <c r="U15" s="40">
        <f t="shared" si="1"/>
        <v>1.3600000143051147</v>
      </c>
    </row>
    <row r="16" spans="1:21" ht="12.75" thickBot="1">
      <c r="A16" s="6">
        <v>25</v>
      </c>
      <c r="B16" s="25">
        <f t="shared" si="2"/>
        <v>0.73499995470047</v>
      </c>
      <c r="C16" s="25">
        <f t="shared" si="0"/>
        <v>0.7699999809265137</v>
      </c>
      <c r="D16" s="25">
        <f t="shared" si="0"/>
        <v>0.8050000071525574</v>
      </c>
      <c r="E16" s="25">
        <f t="shared" si="0"/>
        <v>0.8399999737739563</v>
      </c>
      <c r="F16" s="40">
        <f t="shared" si="0"/>
        <v>0.875</v>
      </c>
      <c r="G16" s="25">
        <f t="shared" si="0"/>
        <v>0.9099999666213989</v>
      </c>
      <c r="H16" s="25">
        <f t="shared" si="0"/>
        <v>0.9450000524520874</v>
      </c>
      <c r="I16" s="25">
        <f t="shared" si="0"/>
        <v>0.9800000190734863</v>
      </c>
      <c r="J16" s="25">
        <f t="shared" si="0"/>
        <v>1.0149999856948853</v>
      </c>
      <c r="K16" s="40">
        <f t="shared" si="0"/>
        <v>1.0500000715255737</v>
      </c>
      <c r="L16" s="25">
        <f t="shared" si="0"/>
        <v>1.0850000381469727</v>
      </c>
      <c r="M16" s="25">
        <f t="shared" si="0"/>
        <v>1.1200000047683716</v>
      </c>
      <c r="N16" s="25">
        <f t="shared" si="0"/>
        <v>1.15500009059906</v>
      </c>
      <c r="O16" s="25">
        <f t="shared" si="0"/>
        <v>1.190000057220459</v>
      </c>
      <c r="P16" s="40">
        <f t="shared" si="0"/>
        <v>1.225000023841858</v>
      </c>
      <c r="Q16" s="25">
        <f t="shared" si="0"/>
        <v>1.2599999904632568</v>
      </c>
      <c r="R16" s="25">
        <f t="shared" si="0"/>
        <v>1.2950000762939453</v>
      </c>
      <c r="S16" s="25">
        <f t="shared" si="1"/>
        <v>1.3299999237060547</v>
      </c>
      <c r="T16" s="25">
        <f t="shared" si="1"/>
        <v>1.3650000095367432</v>
      </c>
      <c r="U16" s="40">
        <f t="shared" si="1"/>
        <v>1.399999976158142</v>
      </c>
    </row>
    <row r="17" spans="1:21" ht="12.75" thickBot="1">
      <c r="A17" s="6">
        <v>26</v>
      </c>
      <c r="B17" s="25">
        <f t="shared" si="2"/>
        <v>0.7559999823570251</v>
      </c>
      <c r="C17" s="25">
        <f t="shared" si="0"/>
        <v>0.7919999957084656</v>
      </c>
      <c r="D17" s="25">
        <f t="shared" si="0"/>
        <v>0.828000009059906</v>
      </c>
      <c r="E17" s="25">
        <f t="shared" si="0"/>
        <v>0.8639999628067017</v>
      </c>
      <c r="F17" s="40">
        <f t="shared" si="0"/>
        <v>0.8999999761581421</v>
      </c>
      <c r="G17" s="25">
        <f t="shared" si="0"/>
        <v>0.9359999299049377</v>
      </c>
      <c r="H17" s="25">
        <f t="shared" si="0"/>
        <v>0.972000002861023</v>
      </c>
      <c r="I17" s="25">
        <f t="shared" si="0"/>
        <v>1.0080000162124634</v>
      </c>
      <c r="J17" s="25">
        <f t="shared" si="0"/>
        <v>1.0439999103546143</v>
      </c>
      <c r="K17" s="40">
        <f t="shared" si="0"/>
        <v>1.0800000429153442</v>
      </c>
      <c r="L17" s="25">
        <f t="shared" si="0"/>
        <v>1.1159999370574951</v>
      </c>
      <c r="M17" s="25">
        <f t="shared" si="0"/>
        <v>1.1519999504089355</v>
      </c>
      <c r="N17" s="25">
        <f t="shared" si="0"/>
        <v>1.187999963760376</v>
      </c>
      <c r="O17" s="25">
        <f t="shared" si="0"/>
        <v>1.2239999771118164</v>
      </c>
      <c r="P17" s="40">
        <f t="shared" si="0"/>
        <v>1.2599999904632568</v>
      </c>
      <c r="Q17" s="25">
        <f t="shared" si="0"/>
        <v>1.2960000038146973</v>
      </c>
      <c r="R17" s="25">
        <f t="shared" si="0"/>
        <v>1.3320000171661377</v>
      </c>
      <c r="S17" s="25">
        <f t="shared" si="1"/>
        <v>1.3679999113082886</v>
      </c>
      <c r="T17" s="25">
        <f t="shared" si="1"/>
        <v>1.403999924659729</v>
      </c>
      <c r="U17" s="40">
        <f t="shared" si="1"/>
        <v>1.4399999380111694</v>
      </c>
    </row>
    <row r="18" spans="1:21" ht="12.75" thickBot="1">
      <c r="A18" s="6">
        <v>27</v>
      </c>
      <c r="B18" s="25">
        <f t="shared" si="2"/>
        <v>0.7770000100135803</v>
      </c>
      <c r="C18" s="25">
        <f t="shared" si="0"/>
        <v>0.8140000104904175</v>
      </c>
      <c r="D18" s="25">
        <f t="shared" si="0"/>
        <v>0.8510000109672546</v>
      </c>
      <c r="E18" s="25">
        <f t="shared" si="0"/>
        <v>0.8880000114440918</v>
      </c>
      <c r="F18" s="40">
        <f t="shared" si="0"/>
        <v>0.925000011920929</v>
      </c>
      <c r="G18" s="25">
        <f t="shared" si="0"/>
        <v>0.9619999527931213</v>
      </c>
      <c r="H18" s="25">
        <f t="shared" si="0"/>
        <v>0.999000072479248</v>
      </c>
      <c r="I18" s="25">
        <f t="shared" si="0"/>
        <v>1.0360000133514404</v>
      </c>
      <c r="J18" s="25">
        <f t="shared" si="0"/>
        <v>1.0729999542236328</v>
      </c>
      <c r="K18" s="40">
        <f t="shared" si="0"/>
        <v>1.1100000143051147</v>
      </c>
      <c r="L18" s="25">
        <f t="shared" si="0"/>
        <v>1.1470000743865967</v>
      </c>
      <c r="M18" s="25">
        <f t="shared" si="0"/>
        <v>1.184000015258789</v>
      </c>
      <c r="N18" s="25">
        <f t="shared" si="0"/>
        <v>1.221000075340271</v>
      </c>
      <c r="O18" s="25">
        <f t="shared" si="0"/>
        <v>1.2580000162124634</v>
      </c>
      <c r="P18" s="40">
        <f t="shared" si="0"/>
        <v>1.2949999570846558</v>
      </c>
      <c r="Q18" s="25">
        <f t="shared" si="0"/>
        <v>1.3320000171661377</v>
      </c>
      <c r="R18" s="25">
        <f aca="true" t="shared" si="3" ref="C18:R21">ppO2($A18,R$2)</f>
        <v>1.3690000772476196</v>
      </c>
      <c r="S18" s="25">
        <f t="shared" si="1"/>
        <v>1.406000018119812</v>
      </c>
      <c r="T18" s="25">
        <f t="shared" si="1"/>
        <v>1.4429999589920044</v>
      </c>
      <c r="U18" s="40">
        <f t="shared" si="1"/>
        <v>1.4800000190734863</v>
      </c>
    </row>
    <row r="19" spans="1:21" ht="12.75" thickBot="1">
      <c r="A19" s="6">
        <v>28</v>
      </c>
      <c r="B19" s="25">
        <f t="shared" si="2"/>
        <v>0.7979999780654907</v>
      </c>
      <c r="C19" s="25">
        <f t="shared" si="3"/>
        <v>0.8359999656677246</v>
      </c>
      <c r="D19" s="25">
        <f t="shared" si="3"/>
        <v>0.8740000128746033</v>
      </c>
      <c r="E19" s="25">
        <f t="shared" si="3"/>
        <v>0.9119999408721924</v>
      </c>
      <c r="F19" s="40">
        <f t="shared" si="3"/>
        <v>0.949999988079071</v>
      </c>
      <c r="G19" s="25">
        <f t="shared" si="3"/>
        <v>0.9879999756813049</v>
      </c>
      <c r="H19" s="25">
        <f t="shared" si="3"/>
        <v>1.0260000228881836</v>
      </c>
      <c r="I19" s="25">
        <f t="shared" si="3"/>
        <v>1.0640000104904175</v>
      </c>
      <c r="J19" s="25">
        <f t="shared" si="3"/>
        <v>1.1019999980926514</v>
      </c>
      <c r="K19" s="40">
        <f t="shared" si="3"/>
        <v>1.1399999856948853</v>
      </c>
      <c r="L19" s="25">
        <f t="shared" si="3"/>
        <v>1.1779999732971191</v>
      </c>
      <c r="M19" s="25">
        <f t="shared" si="3"/>
        <v>1.215999960899353</v>
      </c>
      <c r="N19" s="25">
        <f t="shared" si="3"/>
        <v>1.2540000677108765</v>
      </c>
      <c r="O19" s="25">
        <f t="shared" si="3"/>
        <v>1.2920000553131104</v>
      </c>
      <c r="P19" s="40">
        <f t="shared" si="3"/>
        <v>1.3299999237060547</v>
      </c>
      <c r="Q19" s="25">
        <f t="shared" si="3"/>
        <v>1.3680000305175781</v>
      </c>
      <c r="R19" s="25">
        <f t="shared" si="3"/>
        <v>1.406000018119812</v>
      </c>
      <c r="S19" s="25">
        <f aca="true" t="shared" si="4" ref="S19:U21">ppO2($A19,S$2)</f>
        <v>1.444000005722046</v>
      </c>
      <c r="T19" s="25">
        <f t="shared" si="4"/>
        <v>1.4819998741149902</v>
      </c>
      <c r="U19" s="40">
        <f t="shared" si="4"/>
        <v>1.5199999809265137</v>
      </c>
    </row>
    <row r="20" spans="1:21" ht="12.75" thickBot="1">
      <c r="A20" s="6">
        <v>29</v>
      </c>
      <c r="B20" s="25">
        <f t="shared" si="2"/>
        <v>0.8190000057220459</v>
      </c>
      <c r="C20" s="25">
        <f t="shared" si="3"/>
        <v>0.8580000400543213</v>
      </c>
      <c r="D20" s="25">
        <f t="shared" si="3"/>
        <v>0.8970000147819519</v>
      </c>
      <c r="E20" s="25">
        <f t="shared" si="3"/>
        <v>0.9359999895095825</v>
      </c>
      <c r="F20" s="40">
        <f t="shared" si="3"/>
        <v>0.9750000238418579</v>
      </c>
      <c r="G20" s="25">
        <f t="shared" si="3"/>
        <v>1.0139999389648438</v>
      </c>
      <c r="H20" s="25">
        <f t="shared" si="3"/>
        <v>1.0530000925064087</v>
      </c>
      <c r="I20" s="25">
        <f t="shared" si="3"/>
        <v>1.0920000076293945</v>
      </c>
      <c r="J20" s="25">
        <f t="shared" si="3"/>
        <v>1.13100004196167</v>
      </c>
      <c r="K20" s="40">
        <f t="shared" si="3"/>
        <v>1.1700000762939453</v>
      </c>
      <c r="L20" s="25">
        <f t="shared" si="3"/>
        <v>1.2089999914169312</v>
      </c>
      <c r="M20" s="25">
        <f t="shared" si="3"/>
        <v>1.2480000257492065</v>
      </c>
      <c r="N20" s="25">
        <f t="shared" si="3"/>
        <v>1.287000060081482</v>
      </c>
      <c r="O20" s="25">
        <f t="shared" si="3"/>
        <v>1.3260000944137573</v>
      </c>
      <c r="P20" s="40">
        <f t="shared" si="3"/>
        <v>1.3650000095367432</v>
      </c>
      <c r="Q20" s="25">
        <f t="shared" si="3"/>
        <v>1.4040000438690186</v>
      </c>
      <c r="R20" s="25">
        <f t="shared" si="3"/>
        <v>1.443000078201294</v>
      </c>
      <c r="S20" s="25">
        <f t="shared" si="4"/>
        <v>1.4819999933242798</v>
      </c>
      <c r="T20" s="25">
        <f t="shared" si="4"/>
        <v>1.5210000276565552</v>
      </c>
      <c r="U20" s="40">
        <f t="shared" si="4"/>
        <v>1.5600000619888306</v>
      </c>
    </row>
    <row r="21" spans="1:21" ht="12.75" thickBot="1">
      <c r="A21" s="6">
        <v>30</v>
      </c>
      <c r="B21" s="40">
        <f aca="true" t="shared" si="5" ref="B21:B57">ppO2($A21,B$2)</f>
        <v>0.8399999737739563</v>
      </c>
      <c r="C21" s="40">
        <f t="shared" si="3"/>
        <v>0.8799999952316284</v>
      </c>
      <c r="D21" s="40">
        <f t="shared" si="3"/>
        <v>0.9200000166893005</v>
      </c>
      <c r="E21" s="40">
        <f t="shared" si="3"/>
        <v>0.9599999785423279</v>
      </c>
      <c r="F21" s="40">
        <f t="shared" si="3"/>
        <v>1</v>
      </c>
      <c r="G21" s="40">
        <f t="shared" si="3"/>
        <v>1.0399999618530273</v>
      </c>
      <c r="H21" s="40">
        <f t="shared" si="3"/>
        <v>1.0800000429153442</v>
      </c>
      <c r="I21" s="40">
        <f t="shared" si="3"/>
        <v>1.1200000047683716</v>
      </c>
      <c r="J21" s="40">
        <f t="shared" si="3"/>
        <v>1.159999966621399</v>
      </c>
      <c r="K21" s="40">
        <f t="shared" si="3"/>
        <v>1.2000000476837158</v>
      </c>
      <c r="L21" s="40">
        <f t="shared" si="3"/>
        <v>1.2400000095367432</v>
      </c>
      <c r="M21" s="40">
        <f t="shared" si="3"/>
        <v>1.2799999713897705</v>
      </c>
      <c r="N21" s="40">
        <f t="shared" si="3"/>
        <v>1.3200000524520874</v>
      </c>
      <c r="O21" s="40">
        <f t="shared" si="3"/>
        <v>1.3600000143051147</v>
      </c>
      <c r="P21" s="40">
        <f t="shared" si="3"/>
        <v>1.399999976158142</v>
      </c>
      <c r="Q21" s="40">
        <f t="shared" si="3"/>
        <v>1.440000057220459</v>
      </c>
      <c r="R21" s="40">
        <f t="shared" si="3"/>
        <v>1.4800000190734863</v>
      </c>
      <c r="S21" s="40">
        <f t="shared" si="4"/>
        <v>1.5199999809265137</v>
      </c>
      <c r="T21" s="40">
        <f t="shared" si="4"/>
        <v>1.559999942779541</v>
      </c>
      <c r="U21" s="40">
        <f t="shared" si="4"/>
        <v>1.600000023841858</v>
      </c>
    </row>
    <row r="22" spans="1:21" ht="12.75" thickBot="1">
      <c r="A22" s="6">
        <v>31</v>
      </c>
      <c r="B22" s="25">
        <f t="shared" si="5"/>
        <v>0.8609999418258667</v>
      </c>
      <c r="C22" s="25">
        <f aca="true" t="shared" si="6" ref="C22:L22">ppO2($A22,C$2)</f>
        <v>0.9019999504089355</v>
      </c>
      <c r="D22" s="25">
        <f t="shared" si="6"/>
        <v>0.9430000185966492</v>
      </c>
      <c r="E22" s="25">
        <f t="shared" si="6"/>
        <v>0.9839999675750732</v>
      </c>
      <c r="F22" s="40">
        <f t="shared" si="6"/>
        <v>1.024999976158142</v>
      </c>
      <c r="G22" s="25">
        <f t="shared" si="6"/>
        <v>1.065999984741211</v>
      </c>
      <c r="H22" s="25">
        <f t="shared" si="6"/>
        <v>1.1069999933242798</v>
      </c>
      <c r="I22" s="25">
        <f t="shared" si="6"/>
        <v>1.1480000019073486</v>
      </c>
      <c r="J22" s="25">
        <f t="shared" si="6"/>
        <v>1.188999891281128</v>
      </c>
      <c r="K22" s="40">
        <f t="shared" si="6"/>
        <v>1.2300000190734863</v>
      </c>
      <c r="L22" s="25">
        <f t="shared" si="6"/>
        <v>1.2710000276565552</v>
      </c>
      <c r="M22" s="25">
        <f aca="true" t="shared" si="7" ref="M22:T22">ppO2($A22,M$2)</f>
        <v>1.3119999170303345</v>
      </c>
      <c r="N22" s="25">
        <f t="shared" si="7"/>
        <v>1.3530000448226929</v>
      </c>
      <c r="O22" s="25">
        <f t="shared" si="7"/>
        <v>1.3939999341964722</v>
      </c>
      <c r="P22" s="40">
        <f t="shared" si="7"/>
        <v>1.434999942779541</v>
      </c>
      <c r="Q22" s="25">
        <f t="shared" si="7"/>
        <v>1.4760000705718994</v>
      </c>
      <c r="R22" s="25">
        <f t="shared" si="7"/>
        <v>1.5169999599456787</v>
      </c>
      <c r="S22" s="25">
        <f t="shared" si="7"/>
        <v>1.5579999685287476</v>
      </c>
      <c r="T22" s="25">
        <f t="shared" si="7"/>
        <v>1.5989998579025269</v>
      </c>
      <c r="U22" s="26"/>
    </row>
    <row r="23" spans="1:21" ht="12.75" thickBot="1">
      <c r="A23" s="6">
        <v>32</v>
      </c>
      <c r="B23" s="25">
        <f t="shared" si="5"/>
        <v>0.8819999098777771</v>
      </c>
      <c r="C23" s="25">
        <f aca="true" t="shared" si="8" ref="C23:L23">ppO2($A23,C$2)</f>
        <v>0.9239999651908875</v>
      </c>
      <c r="D23" s="25">
        <f t="shared" si="8"/>
        <v>0.965999960899353</v>
      </c>
      <c r="E23" s="25">
        <f t="shared" si="8"/>
        <v>1.0079998970031738</v>
      </c>
      <c r="F23" s="40">
        <f t="shared" si="8"/>
        <v>1.0499999523162842</v>
      </c>
      <c r="G23" s="25">
        <f t="shared" si="8"/>
        <v>1.091999888420105</v>
      </c>
      <c r="H23" s="25">
        <f t="shared" si="8"/>
        <v>1.1339999437332153</v>
      </c>
      <c r="I23" s="25">
        <f t="shared" si="8"/>
        <v>1.1759999990463257</v>
      </c>
      <c r="J23" s="25">
        <f t="shared" si="8"/>
        <v>1.2179999351501465</v>
      </c>
      <c r="K23" s="40">
        <f t="shared" si="8"/>
        <v>1.2599999904632568</v>
      </c>
      <c r="L23" s="25">
        <f t="shared" si="8"/>
        <v>1.3019999265670776</v>
      </c>
      <c r="M23" s="25">
        <f aca="true" t="shared" si="9" ref="M23:S23">ppO2($A23,M$2)</f>
        <v>1.3439998626708984</v>
      </c>
      <c r="N23" s="25">
        <f t="shared" si="9"/>
        <v>1.3860000371932983</v>
      </c>
      <c r="O23" s="25">
        <f t="shared" si="9"/>
        <v>1.4279999732971191</v>
      </c>
      <c r="P23" s="40">
        <f t="shared" si="9"/>
        <v>1.46999990940094</v>
      </c>
      <c r="Q23" s="25">
        <f t="shared" si="9"/>
        <v>1.5119999647140503</v>
      </c>
      <c r="R23" s="25">
        <f t="shared" si="9"/>
        <v>1.553999900817871</v>
      </c>
      <c r="S23" s="25">
        <f t="shared" si="9"/>
        <v>1.5959999561309814</v>
      </c>
      <c r="T23" s="25"/>
      <c r="U23" s="26"/>
    </row>
    <row r="24" spans="1:21" ht="12.75" thickBot="1">
      <c r="A24" s="6">
        <v>33</v>
      </c>
      <c r="B24" s="25">
        <f t="shared" si="5"/>
        <v>0.902999997138977</v>
      </c>
      <c r="C24" s="25">
        <f aca="true" t="shared" si="10" ref="C24:R25">ppO2($A24,C$2)</f>
        <v>0.9460000395774841</v>
      </c>
      <c r="D24" s="25">
        <f t="shared" si="10"/>
        <v>0.9890000820159912</v>
      </c>
      <c r="E24" s="25">
        <f t="shared" si="10"/>
        <v>1.0320000648498535</v>
      </c>
      <c r="F24" s="40">
        <f t="shared" si="10"/>
        <v>1.0750000476837158</v>
      </c>
      <c r="G24" s="25">
        <f t="shared" si="10"/>
        <v>1.1180000305175781</v>
      </c>
      <c r="H24" s="25">
        <f t="shared" si="10"/>
        <v>1.16100013256073</v>
      </c>
      <c r="I24" s="25">
        <f t="shared" si="10"/>
        <v>1.2040001153945923</v>
      </c>
      <c r="J24" s="25">
        <f t="shared" si="10"/>
        <v>1.246999979019165</v>
      </c>
      <c r="K24" s="40">
        <f t="shared" si="10"/>
        <v>1.290000081062317</v>
      </c>
      <c r="L24" s="25">
        <f t="shared" si="10"/>
        <v>1.3330000638961792</v>
      </c>
      <c r="M24" s="25">
        <f t="shared" si="10"/>
        <v>1.3760000467300415</v>
      </c>
      <c r="N24" s="25">
        <f t="shared" si="10"/>
        <v>1.4190001487731934</v>
      </c>
      <c r="O24" s="25">
        <f t="shared" si="10"/>
        <v>1.4620001316070557</v>
      </c>
      <c r="P24" s="40">
        <f t="shared" si="10"/>
        <v>1.5049999952316284</v>
      </c>
      <c r="Q24" s="25">
        <f t="shared" si="10"/>
        <v>1.5480000972747803</v>
      </c>
      <c r="R24" s="25">
        <f t="shared" si="10"/>
        <v>1.5910000801086426</v>
      </c>
      <c r="S24" s="25"/>
      <c r="T24" s="25"/>
      <c r="U24" s="26"/>
    </row>
    <row r="25" spans="1:21" ht="12.75" thickBot="1">
      <c r="A25" s="6">
        <v>34</v>
      </c>
      <c r="B25" s="25">
        <f t="shared" si="5"/>
        <v>0.9239999651908875</v>
      </c>
      <c r="C25" s="25">
        <f t="shared" si="10"/>
        <v>0.9679999947547913</v>
      </c>
      <c r="D25" s="25">
        <f t="shared" si="10"/>
        <v>1.0120000839233398</v>
      </c>
      <c r="E25" s="25">
        <f t="shared" si="10"/>
        <v>1.055999994277954</v>
      </c>
      <c r="F25" s="40">
        <f t="shared" si="10"/>
        <v>1.100000023841858</v>
      </c>
      <c r="G25" s="25">
        <f t="shared" si="10"/>
        <v>1.1439999341964722</v>
      </c>
      <c r="H25" s="25">
        <f t="shared" si="10"/>
        <v>1.1880000829696655</v>
      </c>
      <c r="I25" s="25">
        <f t="shared" si="10"/>
        <v>1.2319999933242798</v>
      </c>
      <c r="J25" s="25">
        <f t="shared" si="10"/>
        <v>1.2760000228881836</v>
      </c>
      <c r="K25" s="40">
        <f t="shared" si="10"/>
        <v>1.3200000524520874</v>
      </c>
      <c r="L25" s="25">
        <f t="shared" si="10"/>
        <v>1.3640000820159912</v>
      </c>
      <c r="M25" s="25">
        <f t="shared" si="10"/>
        <v>1.4079999923706055</v>
      </c>
      <c r="N25" s="25">
        <f t="shared" si="10"/>
        <v>1.4520001411437988</v>
      </c>
      <c r="O25" s="25">
        <f t="shared" si="10"/>
        <v>1.496000051498413</v>
      </c>
      <c r="P25" s="40">
        <f t="shared" si="10"/>
        <v>1.5399999618530273</v>
      </c>
      <c r="Q25" s="25">
        <f t="shared" si="10"/>
        <v>1.5840001106262207</v>
      </c>
      <c r="R25" s="25">
        <f t="shared" si="10"/>
        <v>1.628000020980835</v>
      </c>
      <c r="S25" s="25"/>
      <c r="T25" s="25"/>
      <c r="U25" s="26"/>
    </row>
    <row r="26" spans="1:21" ht="12.75" thickBot="1">
      <c r="A26" s="6">
        <v>35</v>
      </c>
      <c r="B26" s="25">
        <f t="shared" si="5"/>
        <v>0.9449999928474426</v>
      </c>
      <c r="C26" s="25">
        <f aca="true" t="shared" si="11" ref="C26:Q26">ppO2($A26,C$2)</f>
        <v>0.9900000095367432</v>
      </c>
      <c r="D26" s="25">
        <f t="shared" si="11"/>
        <v>1.034999966621399</v>
      </c>
      <c r="E26" s="25">
        <f t="shared" si="11"/>
        <v>1.0799999237060547</v>
      </c>
      <c r="F26" s="40">
        <f t="shared" si="11"/>
        <v>1.125</v>
      </c>
      <c r="G26" s="25">
        <f t="shared" si="11"/>
        <v>1.1699999570846558</v>
      </c>
      <c r="H26" s="25">
        <f t="shared" si="11"/>
        <v>1.215000033378601</v>
      </c>
      <c r="I26" s="25">
        <f t="shared" si="11"/>
        <v>1.2599999904632568</v>
      </c>
      <c r="J26" s="25">
        <f t="shared" si="11"/>
        <v>1.3049999475479126</v>
      </c>
      <c r="K26" s="40">
        <f t="shared" si="11"/>
        <v>1.350000023841858</v>
      </c>
      <c r="L26" s="25">
        <f t="shared" si="11"/>
        <v>1.3949999809265137</v>
      </c>
      <c r="M26" s="25">
        <f t="shared" si="11"/>
        <v>1.4399999380111694</v>
      </c>
      <c r="N26" s="25">
        <f t="shared" si="11"/>
        <v>1.4850000143051147</v>
      </c>
      <c r="O26" s="25">
        <f t="shared" si="11"/>
        <v>1.5299999713897705</v>
      </c>
      <c r="P26" s="40">
        <f t="shared" si="11"/>
        <v>1.5749999284744263</v>
      </c>
      <c r="Q26" s="25">
        <f t="shared" si="11"/>
        <v>1.6200001239776611</v>
      </c>
      <c r="R26" s="25"/>
      <c r="S26" s="25"/>
      <c r="T26" s="25"/>
      <c r="U26" s="26"/>
    </row>
    <row r="27" spans="1:21" ht="12.75" thickBot="1">
      <c r="A27" s="6">
        <v>36</v>
      </c>
      <c r="B27" s="25">
        <f t="shared" si="5"/>
        <v>0.965999960899353</v>
      </c>
      <c r="C27" s="25">
        <f aca="true" t="shared" si="12" ref="C27:P27">ppO2($A27,C$2)</f>
        <v>1.0119999647140503</v>
      </c>
      <c r="D27" s="25">
        <f t="shared" si="12"/>
        <v>1.0579999685287476</v>
      </c>
      <c r="E27" s="25">
        <f t="shared" si="12"/>
        <v>1.1039999723434448</v>
      </c>
      <c r="F27" s="40">
        <f t="shared" si="12"/>
        <v>1.149999976158142</v>
      </c>
      <c r="G27" s="25">
        <f t="shared" si="12"/>
        <v>1.1959999799728394</v>
      </c>
      <c r="H27" s="25">
        <f t="shared" si="12"/>
        <v>1.2419999837875366</v>
      </c>
      <c r="I27" s="25">
        <f t="shared" si="12"/>
        <v>1.2879999876022339</v>
      </c>
      <c r="J27" s="25">
        <f t="shared" si="12"/>
        <v>1.3339999914169312</v>
      </c>
      <c r="K27" s="40">
        <f t="shared" si="12"/>
        <v>1.3799999952316284</v>
      </c>
      <c r="L27" s="25">
        <f t="shared" si="12"/>
        <v>1.4259999990463257</v>
      </c>
      <c r="M27" s="25">
        <f t="shared" si="12"/>
        <v>1.4719998836517334</v>
      </c>
      <c r="N27" s="25">
        <f t="shared" si="12"/>
        <v>1.5180000066757202</v>
      </c>
      <c r="O27" s="25">
        <f t="shared" si="12"/>
        <v>1.5640000104904175</v>
      </c>
      <c r="P27" s="40">
        <f t="shared" si="12"/>
        <v>1.6099998950958252</v>
      </c>
      <c r="Q27" s="25"/>
      <c r="R27" s="25"/>
      <c r="S27" s="25"/>
      <c r="T27" s="25"/>
      <c r="U27" s="26"/>
    </row>
    <row r="28" spans="1:21" ht="12.75" thickBot="1">
      <c r="A28" s="6">
        <v>37</v>
      </c>
      <c r="B28" s="25">
        <f t="shared" si="5"/>
        <v>0.9869999289512634</v>
      </c>
      <c r="C28" s="25">
        <f aca="true" t="shared" si="13" ref="C28:O28">ppO2($A28,C$2)</f>
        <v>1.0339999198913574</v>
      </c>
      <c r="D28" s="25">
        <f t="shared" si="13"/>
        <v>1.0809999704360962</v>
      </c>
      <c r="E28" s="25">
        <f t="shared" si="13"/>
        <v>1.1279999017715454</v>
      </c>
      <c r="F28" s="40">
        <f t="shared" si="13"/>
        <v>1.1749999523162842</v>
      </c>
      <c r="G28" s="25">
        <f t="shared" si="13"/>
        <v>1.2219998836517334</v>
      </c>
      <c r="H28" s="25">
        <f t="shared" si="13"/>
        <v>1.2690000534057617</v>
      </c>
      <c r="I28" s="25">
        <f t="shared" si="13"/>
        <v>1.315999984741211</v>
      </c>
      <c r="J28" s="25">
        <f t="shared" si="13"/>
        <v>1.3629999160766602</v>
      </c>
      <c r="K28" s="40">
        <f t="shared" si="13"/>
        <v>1.409999966621399</v>
      </c>
      <c r="L28" s="25">
        <f t="shared" si="13"/>
        <v>1.4569998979568481</v>
      </c>
      <c r="M28" s="25">
        <f t="shared" si="13"/>
        <v>1.503999948501587</v>
      </c>
      <c r="N28" s="25">
        <f t="shared" si="13"/>
        <v>1.5509999990463257</v>
      </c>
      <c r="O28" s="25">
        <f t="shared" si="13"/>
        <v>1.597999930381775</v>
      </c>
      <c r="P28" s="25"/>
      <c r="Q28" s="25"/>
      <c r="R28" s="25"/>
      <c r="S28" s="25"/>
      <c r="T28" s="25"/>
      <c r="U28" s="26"/>
    </row>
    <row r="29" spans="1:21" ht="12.75" thickBot="1">
      <c r="A29" s="6">
        <v>38</v>
      </c>
      <c r="B29" s="25">
        <f t="shared" si="5"/>
        <v>1.0080000162124634</v>
      </c>
      <c r="C29" s="25">
        <f aca="true" t="shared" si="14" ref="C29:N30">ppO2($A29,C$2)</f>
        <v>1.055999994277954</v>
      </c>
      <c r="D29" s="25">
        <f t="shared" si="14"/>
        <v>1.1040000915527344</v>
      </c>
      <c r="E29" s="25">
        <f t="shared" si="14"/>
        <v>1.152000069618225</v>
      </c>
      <c r="F29" s="40">
        <f t="shared" si="14"/>
        <v>1.2000000476837158</v>
      </c>
      <c r="G29" s="25">
        <f t="shared" si="14"/>
        <v>1.2480000257492065</v>
      </c>
      <c r="H29" s="25">
        <f t="shared" si="14"/>
        <v>1.2960001230239868</v>
      </c>
      <c r="I29" s="25">
        <f t="shared" si="14"/>
        <v>1.3440001010894775</v>
      </c>
      <c r="J29" s="25">
        <f t="shared" si="14"/>
        <v>1.3919999599456787</v>
      </c>
      <c r="K29" s="40">
        <f t="shared" si="14"/>
        <v>1.440000057220459</v>
      </c>
      <c r="L29" s="25">
        <f t="shared" si="14"/>
        <v>1.4880000352859497</v>
      </c>
      <c r="M29" s="25">
        <f t="shared" si="14"/>
        <v>1.5360000133514404</v>
      </c>
      <c r="N29" s="25">
        <f t="shared" si="14"/>
        <v>1.5840001106262207</v>
      </c>
      <c r="O29" s="25"/>
      <c r="P29" s="25"/>
      <c r="Q29" s="25"/>
      <c r="R29" s="25"/>
      <c r="S29" s="25"/>
      <c r="T29" s="25"/>
      <c r="U29" s="26"/>
    </row>
    <row r="30" spans="1:21" ht="12.75" thickBot="1">
      <c r="A30" s="6">
        <v>39</v>
      </c>
      <c r="B30" s="25">
        <f t="shared" si="5"/>
        <v>1.0290000438690186</v>
      </c>
      <c r="C30" s="25">
        <f t="shared" si="14"/>
        <v>1.0780000686645508</v>
      </c>
      <c r="D30" s="25">
        <f t="shared" si="14"/>
        <v>1.127000093460083</v>
      </c>
      <c r="E30" s="25">
        <f t="shared" si="14"/>
        <v>1.1759999990463257</v>
      </c>
      <c r="F30" s="40">
        <f t="shared" si="14"/>
        <v>1.225000023841858</v>
      </c>
      <c r="G30" s="25">
        <f t="shared" si="14"/>
        <v>1.2739999294281006</v>
      </c>
      <c r="H30" s="25">
        <f t="shared" si="14"/>
        <v>1.3230000734329224</v>
      </c>
      <c r="I30" s="25">
        <f t="shared" si="14"/>
        <v>1.371999979019165</v>
      </c>
      <c r="J30" s="25">
        <f t="shared" si="14"/>
        <v>1.4210000038146973</v>
      </c>
      <c r="K30" s="40">
        <f t="shared" si="14"/>
        <v>1.4700000286102295</v>
      </c>
      <c r="L30" s="25">
        <f t="shared" si="14"/>
        <v>1.5190000534057617</v>
      </c>
      <c r="M30" s="25">
        <f t="shared" si="14"/>
        <v>1.5679999589920044</v>
      </c>
      <c r="N30" s="25">
        <f t="shared" si="14"/>
        <v>1.6170001029968262</v>
      </c>
      <c r="O30" s="25"/>
      <c r="P30" s="25"/>
      <c r="Q30" s="25"/>
      <c r="R30" s="25"/>
      <c r="S30" s="25"/>
      <c r="T30" s="25"/>
      <c r="U30" s="26"/>
    </row>
    <row r="31" spans="1:21" ht="12.75" thickBot="1">
      <c r="A31" s="6">
        <v>40</v>
      </c>
      <c r="B31" s="40">
        <f t="shared" si="5"/>
        <v>1.0499999523162842</v>
      </c>
      <c r="C31" s="40">
        <f aca="true" t="shared" si="15" ref="C31:M31">ppO2($A31,C$2)</f>
        <v>1.100000023841858</v>
      </c>
      <c r="D31" s="40">
        <f t="shared" si="15"/>
        <v>1.149999976158142</v>
      </c>
      <c r="E31" s="40">
        <f t="shared" si="15"/>
        <v>1.1999999284744263</v>
      </c>
      <c r="F31" s="40">
        <f t="shared" si="15"/>
        <v>1.25</v>
      </c>
      <c r="G31" s="40">
        <f t="shared" si="15"/>
        <v>1.2999999523162842</v>
      </c>
      <c r="H31" s="40">
        <f t="shared" si="15"/>
        <v>1.350000023841858</v>
      </c>
      <c r="I31" s="40">
        <f t="shared" si="15"/>
        <v>1.399999976158142</v>
      </c>
      <c r="J31" s="40">
        <f t="shared" si="15"/>
        <v>1.4499999284744263</v>
      </c>
      <c r="K31" s="40">
        <f t="shared" si="15"/>
        <v>1.5</v>
      </c>
      <c r="L31" s="40">
        <f t="shared" si="15"/>
        <v>1.5499999523162842</v>
      </c>
      <c r="M31" s="40">
        <f t="shared" si="15"/>
        <v>1.5999999046325684</v>
      </c>
      <c r="N31" s="25"/>
      <c r="O31" s="25"/>
      <c r="P31" s="25"/>
      <c r="Q31" s="25"/>
      <c r="R31" s="25"/>
      <c r="S31" s="25"/>
      <c r="T31" s="25"/>
      <c r="U31" s="26"/>
    </row>
    <row r="32" spans="1:21" ht="12.75" thickBot="1">
      <c r="A32" s="6">
        <v>41</v>
      </c>
      <c r="B32" s="25">
        <f t="shared" si="5"/>
        <v>1.0709999799728394</v>
      </c>
      <c r="C32" s="25">
        <f aca="true" t="shared" si="16" ref="C32:L33">ppO2($A32,C$2)</f>
        <v>1.121999979019165</v>
      </c>
      <c r="D32" s="25">
        <f t="shared" si="16"/>
        <v>1.1729999780654907</v>
      </c>
      <c r="E32" s="25">
        <f t="shared" si="16"/>
        <v>1.2239999771118164</v>
      </c>
      <c r="F32" s="40">
        <f t="shared" si="16"/>
        <v>1.274999976158142</v>
      </c>
      <c r="G32" s="25">
        <f t="shared" si="16"/>
        <v>1.3259999752044678</v>
      </c>
      <c r="H32" s="25">
        <f t="shared" si="16"/>
        <v>1.3769999742507935</v>
      </c>
      <c r="I32" s="25">
        <f t="shared" si="16"/>
        <v>1.4279999732971191</v>
      </c>
      <c r="J32" s="25">
        <f t="shared" si="16"/>
        <v>1.4789999723434448</v>
      </c>
      <c r="K32" s="40">
        <f t="shared" si="16"/>
        <v>1.53000009059906</v>
      </c>
      <c r="L32" s="25">
        <f t="shared" si="16"/>
        <v>1.5809999704360962</v>
      </c>
      <c r="M32" s="25"/>
      <c r="N32" s="25"/>
      <c r="O32" s="25"/>
      <c r="P32" s="25"/>
      <c r="Q32" s="25"/>
      <c r="R32" s="25"/>
      <c r="S32" s="25"/>
      <c r="T32" s="25"/>
      <c r="U32" s="26"/>
    </row>
    <row r="33" spans="1:21" ht="12.75" thickBot="1">
      <c r="A33" s="6">
        <v>42</v>
      </c>
      <c r="B33" s="25">
        <f t="shared" si="5"/>
        <v>1.091999888420105</v>
      </c>
      <c r="C33" s="25">
        <f t="shared" si="16"/>
        <v>1.1439999341964722</v>
      </c>
      <c r="D33" s="25">
        <f t="shared" si="16"/>
        <v>1.1959999799728394</v>
      </c>
      <c r="E33" s="25">
        <f t="shared" si="16"/>
        <v>1.247999906539917</v>
      </c>
      <c r="F33" s="40">
        <f t="shared" si="16"/>
        <v>1.2999999523162842</v>
      </c>
      <c r="G33" s="25">
        <f t="shared" si="16"/>
        <v>1.3519998788833618</v>
      </c>
      <c r="H33" s="25">
        <f t="shared" si="16"/>
        <v>1.4040000438690186</v>
      </c>
      <c r="I33" s="25">
        <f t="shared" si="16"/>
        <v>1.4559999704360962</v>
      </c>
      <c r="J33" s="25">
        <f t="shared" si="16"/>
        <v>1.5079998970031738</v>
      </c>
      <c r="K33" s="40">
        <f t="shared" si="16"/>
        <v>1.5600000619888306</v>
      </c>
      <c r="L33" s="25">
        <f t="shared" si="16"/>
        <v>1.6119999885559082</v>
      </c>
      <c r="M33" s="25"/>
      <c r="N33" s="28"/>
      <c r="O33" s="29"/>
      <c r="P33" s="30"/>
      <c r="Q33" s="30"/>
      <c r="R33" s="30"/>
      <c r="S33" s="30"/>
      <c r="T33" s="30"/>
      <c r="U33" s="31"/>
    </row>
    <row r="34" spans="1:21" ht="12.75" thickBot="1">
      <c r="A34" s="6">
        <v>43</v>
      </c>
      <c r="B34" s="25">
        <f t="shared" si="5"/>
        <v>1.1130000352859497</v>
      </c>
      <c r="C34" s="25">
        <f aca="true" t="shared" si="17" ref="C34:K35">ppO2($A34,C$2)</f>
        <v>1.1660000085830688</v>
      </c>
      <c r="D34" s="25">
        <f t="shared" si="17"/>
        <v>1.2190001010894775</v>
      </c>
      <c r="E34" s="25">
        <f t="shared" si="17"/>
        <v>1.2720000743865967</v>
      </c>
      <c r="F34" s="40">
        <f t="shared" si="17"/>
        <v>1.3250000476837158</v>
      </c>
      <c r="G34" s="25">
        <f t="shared" si="17"/>
        <v>1.378000020980835</v>
      </c>
      <c r="H34" s="25">
        <f t="shared" si="17"/>
        <v>1.4310001134872437</v>
      </c>
      <c r="I34" s="25">
        <f t="shared" si="17"/>
        <v>1.4840000867843628</v>
      </c>
      <c r="J34" s="25">
        <f t="shared" si="17"/>
        <v>1.537000060081482</v>
      </c>
      <c r="K34" s="40">
        <f t="shared" si="17"/>
        <v>1.5900001525878906</v>
      </c>
      <c r="L34" s="25"/>
      <c r="M34" s="25"/>
      <c r="N34" s="32"/>
      <c r="O34" s="33"/>
      <c r="P34" s="5">
        <v>0.5</v>
      </c>
      <c r="Q34" s="5">
        <v>0.6</v>
      </c>
      <c r="R34" s="5">
        <v>0.7</v>
      </c>
      <c r="S34" s="5">
        <v>0.8</v>
      </c>
      <c r="T34" s="5">
        <v>0.9</v>
      </c>
      <c r="U34" s="5">
        <v>1</v>
      </c>
    </row>
    <row r="35" spans="1:21" ht="12.75" thickBot="1">
      <c r="A35" s="6">
        <v>44</v>
      </c>
      <c r="B35" s="25">
        <f t="shared" si="5"/>
        <v>1.1339999437332153</v>
      </c>
      <c r="C35" s="25">
        <f t="shared" si="17"/>
        <v>1.187999963760376</v>
      </c>
      <c r="D35" s="25">
        <f t="shared" si="17"/>
        <v>1.2420001029968262</v>
      </c>
      <c r="E35" s="25">
        <f t="shared" si="17"/>
        <v>1.2960000038146973</v>
      </c>
      <c r="F35" s="40">
        <f t="shared" si="17"/>
        <v>1.350000023841858</v>
      </c>
      <c r="G35" s="25">
        <f t="shared" si="17"/>
        <v>1.403999924659729</v>
      </c>
      <c r="H35" s="25">
        <f t="shared" si="17"/>
        <v>1.4580000638961792</v>
      </c>
      <c r="I35" s="25">
        <f t="shared" si="17"/>
        <v>1.5120000839233398</v>
      </c>
      <c r="J35" s="25">
        <f t="shared" si="17"/>
        <v>1.565999984741211</v>
      </c>
      <c r="K35" s="40">
        <f t="shared" si="17"/>
        <v>1.6200001239776611</v>
      </c>
      <c r="L35" s="25"/>
      <c r="M35" s="25"/>
      <c r="N35" s="35"/>
      <c r="O35" s="39">
        <v>1</v>
      </c>
      <c r="P35" s="25">
        <f aca="true" t="shared" si="18" ref="P35:P40">ppO2($O35,P$34)</f>
        <v>0.550000011920929</v>
      </c>
      <c r="Q35" s="25">
        <f aca="true" t="shared" si="19" ref="Q35:U50">ppO2($O35,Q$34)</f>
        <v>0.6600000262260437</v>
      </c>
      <c r="R35" s="25">
        <f t="shared" si="19"/>
        <v>0.7699999809265137</v>
      </c>
      <c r="S35" s="25">
        <f t="shared" si="19"/>
        <v>0.8800000548362732</v>
      </c>
      <c r="T35" s="25">
        <f t="shared" si="19"/>
        <v>0.9900000095367432</v>
      </c>
      <c r="U35" s="25">
        <f t="shared" si="19"/>
        <v>1.100000023841858</v>
      </c>
    </row>
    <row r="36" spans="1:21" ht="12.75" thickBot="1">
      <c r="A36" s="6">
        <v>45</v>
      </c>
      <c r="B36" s="25">
        <f t="shared" si="5"/>
        <v>1.1549999713897705</v>
      </c>
      <c r="C36" s="25">
        <f aca="true" t="shared" si="20" ref="C36:J36">ppO2($A36,C$2)</f>
        <v>1.2100000381469727</v>
      </c>
      <c r="D36" s="25">
        <f t="shared" si="20"/>
        <v>1.2649999856948853</v>
      </c>
      <c r="E36" s="25">
        <f t="shared" si="20"/>
        <v>1.3199999332427979</v>
      </c>
      <c r="F36" s="40">
        <f t="shared" si="20"/>
        <v>1.375</v>
      </c>
      <c r="G36" s="25">
        <f t="shared" si="20"/>
        <v>1.4299999475479126</v>
      </c>
      <c r="H36" s="25">
        <f t="shared" si="20"/>
        <v>1.4850000143051147</v>
      </c>
      <c r="I36" s="25">
        <f t="shared" si="20"/>
        <v>1.5399999618530273</v>
      </c>
      <c r="J36" s="25">
        <f t="shared" si="20"/>
        <v>1.59499990940094</v>
      </c>
      <c r="K36" s="25"/>
      <c r="L36" s="25"/>
      <c r="M36" s="25"/>
      <c r="N36" s="35"/>
      <c r="O36" s="39">
        <v>2</v>
      </c>
      <c r="P36" s="25">
        <f t="shared" si="18"/>
        <v>0.6000000238418579</v>
      </c>
      <c r="Q36" s="25">
        <f t="shared" si="19"/>
        <v>0.7200000286102295</v>
      </c>
      <c r="R36" s="25">
        <f t="shared" si="19"/>
        <v>0.8400000333786011</v>
      </c>
      <c r="S36" s="25">
        <f t="shared" si="19"/>
        <v>0.9600000381469727</v>
      </c>
      <c r="T36" s="25">
        <f t="shared" si="19"/>
        <v>1.0800000429153442</v>
      </c>
      <c r="U36" s="25">
        <f t="shared" si="19"/>
        <v>1.2000000476837158</v>
      </c>
    </row>
    <row r="37" spans="1:21" ht="12.75" thickBot="1">
      <c r="A37" s="6">
        <v>46</v>
      </c>
      <c r="B37" s="25">
        <f t="shared" si="5"/>
        <v>1.1759999990463257</v>
      </c>
      <c r="C37" s="25">
        <f aca="true" t="shared" si="21" ref="C37:I38">ppO2($A37,C$2)</f>
        <v>1.2319999933242798</v>
      </c>
      <c r="D37" s="25">
        <f t="shared" si="21"/>
        <v>1.2879999876022339</v>
      </c>
      <c r="E37" s="25">
        <f t="shared" si="21"/>
        <v>1.343999981880188</v>
      </c>
      <c r="F37" s="40">
        <f t="shared" si="21"/>
        <v>1.399999976158142</v>
      </c>
      <c r="G37" s="25">
        <f t="shared" si="21"/>
        <v>1.4559999704360962</v>
      </c>
      <c r="H37" s="25">
        <f t="shared" si="21"/>
        <v>1.5120000839233398</v>
      </c>
      <c r="I37" s="25">
        <f t="shared" si="21"/>
        <v>1.5679999589920044</v>
      </c>
      <c r="J37" s="25"/>
      <c r="K37" s="25"/>
      <c r="L37" s="25"/>
      <c r="M37" s="25"/>
      <c r="N37" s="35"/>
      <c r="O37" s="39">
        <v>3</v>
      </c>
      <c r="P37" s="25">
        <f t="shared" si="18"/>
        <v>0.6499999761581421</v>
      </c>
      <c r="Q37" s="25">
        <f t="shared" si="19"/>
        <v>0.7800000309944153</v>
      </c>
      <c r="R37" s="25">
        <f t="shared" si="19"/>
        <v>0.9099999666213989</v>
      </c>
      <c r="S37" s="25">
        <f t="shared" si="19"/>
        <v>1.0399999618530273</v>
      </c>
      <c r="T37" s="25">
        <f t="shared" si="19"/>
        <v>1.1699999570846558</v>
      </c>
      <c r="U37" s="25">
        <f t="shared" si="19"/>
        <v>1.2999999523162842</v>
      </c>
    </row>
    <row r="38" spans="1:21" ht="12.75" thickBot="1">
      <c r="A38" s="6">
        <v>47</v>
      </c>
      <c r="B38" s="25">
        <f t="shared" si="5"/>
        <v>1.1969999074935913</v>
      </c>
      <c r="C38" s="25">
        <f t="shared" si="21"/>
        <v>1.253999948501587</v>
      </c>
      <c r="D38" s="25">
        <f t="shared" si="21"/>
        <v>1.3109999895095825</v>
      </c>
      <c r="E38" s="25">
        <f t="shared" si="21"/>
        <v>1.3679999113082886</v>
      </c>
      <c r="F38" s="40">
        <f t="shared" si="21"/>
        <v>1.4249999523162842</v>
      </c>
      <c r="G38" s="25">
        <f t="shared" si="21"/>
        <v>1.4819998741149902</v>
      </c>
      <c r="H38" s="25">
        <f t="shared" si="21"/>
        <v>1.5390000343322754</v>
      </c>
      <c r="I38" s="25">
        <f t="shared" si="21"/>
        <v>1.5959999561309814</v>
      </c>
      <c r="J38" s="25"/>
      <c r="K38" s="25"/>
      <c r="L38" s="25"/>
      <c r="M38" s="25"/>
      <c r="N38" s="35"/>
      <c r="O38" s="39">
        <v>4</v>
      </c>
      <c r="P38" s="25">
        <f t="shared" si="18"/>
        <v>0.699999988079071</v>
      </c>
      <c r="Q38" s="25">
        <f t="shared" si="19"/>
        <v>0.8400000333786011</v>
      </c>
      <c r="R38" s="25">
        <f t="shared" si="19"/>
        <v>0.9799999594688416</v>
      </c>
      <c r="S38" s="25">
        <f t="shared" si="19"/>
        <v>1.1200000047683716</v>
      </c>
      <c r="T38" s="25">
        <f t="shared" si="19"/>
        <v>1.2599999904632568</v>
      </c>
      <c r="U38" s="25">
        <f t="shared" si="19"/>
        <v>1.399999976158142</v>
      </c>
    </row>
    <row r="39" spans="1:21" ht="12.75" thickBot="1">
      <c r="A39" s="6">
        <v>48</v>
      </c>
      <c r="B39" s="25">
        <f t="shared" si="5"/>
        <v>1.218000054359436</v>
      </c>
      <c r="C39" s="25">
        <f aca="true" t="shared" si="22" ref="C39:H41">ppO2($A39,C$2)</f>
        <v>1.2760000228881836</v>
      </c>
      <c r="D39" s="25">
        <f t="shared" si="22"/>
        <v>1.3340001106262207</v>
      </c>
      <c r="E39" s="25">
        <f t="shared" si="22"/>
        <v>1.3919999599456787</v>
      </c>
      <c r="F39" s="40">
        <f t="shared" si="22"/>
        <v>1.4500000476837158</v>
      </c>
      <c r="G39" s="25">
        <f t="shared" si="22"/>
        <v>1.5080000162124634</v>
      </c>
      <c r="H39" s="25">
        <f t="shared" si="22"/>
        <v>1.5660001039505005</v>
      </c>
      <c r="I39" s="25"/>
      <c r="J39" s="25"/>
      <c r="K39" s="25"/>
      <c r="L39" s="25"/>
      <c r="M39" s="25"/>
      <c r="N39" s="35"/>
      <c r="O39" s="39">
        <v>5</v>
      </c>
      <c r="P39" s="40">
        <f t="shared" si="18"/>
        <v>0.75</v>
      </c>
      <c r="Q39" s="40">
        <f t="shared" si="19"/>
        <v>0.9000000357627869</v>
      </c>
      <c r="R39" s="40">
        <f t="shared" si="19"/>
        <v>1.0499999523162842</v>
      </c>
      <c r="S39" s="40">
        <f t="shared" si="19"/>
        <v>1.2000000476837158</v>
      </c>
      <c r="T39" s="40">
        <f t="shared" si="19"/>
        <v>1.3499999046325684</v>
      </c>
      <c r="U39" s="40">
        <f t="shared" si="19"/>
        <v>1.5</v>
      </c>
    </row>
    <row r="40" spans="1:21" ht="12.75" thickBot="1">
      <c r="A40" s="6">
        <v>49</v>
      </c>
      <c r="B40" s="25">
        <f t="shared" si="5"/>
        <v>1.2389999628067017</v>
      </c>
      <c r="C40" s="25">
        <f t="shared" si="22"/>
        <v>1.2979999780654907</v>
      </c>
      <c r="D40" s="25">
        <f t="shared" si="22"/>
        <v>1.3569999933242798</v>
      </c>
      <c r="E40" s="25">
        <f t="shared" si="22"/>
        <v>1.4160000085830688</v>
      </c>
      <c r="F40" s="40">
        <f t="shared" si="22"/>
        <v>1.475000023841858</v>
      </c>
      <c r="G40" s="25">
        <f t="shared" si="22"/>
        <v>1.5339999198913574</v>
      </c>
      <c r="H40" s="25">
        <f t="shared" si="22"/>
        <v>1.593000054359436</v>
      </c>
      <c r="I40" s="25"/>
      <c r="J40" s="25"/>
      <c r="K40" s="25"/>
      <c r="L40" s="25"/>
      <c r="M40" s="25"/>
      <c r="N40" s="35"/>
      <c r="O40" s="39">
        <v>6</v>
      </c>
      <c r="P40" s="25">
        <f t="shared" si="18"/>
        <v>0.800000011920929</v>
      </c>
      <c r="Q40" s="25">
        <f t="shared" si="19"/>
        <v>0.9600000381469727</v>
      </c>
      <c r="R40" s="25">
        <f t="shared" si="19"/>
        <v>1.1200000047683716</v>
      </c>
      <c r="S40" s="25">
        <f t="shared" si="19"/>
        <v>1.28000009059906</v>
      </c>
      <c r="T40" s="25">
        <f t="shared" si="19"/>
        <v>1.4399999380111694</v>
      </c>
      <c r="U40" s="25">
        <f t="shared" si="19"/>
        <v>1.600000023841858</v>
      </c>
    </row>
    <row r="41" spans="1:21" ht="12.75" thickBot="1">
      <c r="A41" s="6">
        <v>50</v>
      </c>
      <c r="B41" s="40">
        <f t="shared" si="5"/>
        <v>1.2599999904632568</v>
      </c>
      <c r="C41" s="40">
        <f t="shared" si="22"/>
        <v>1.3199999332427979</v>
      </c>
      <c r="D41" s="40">
        <f t="shared" si="22"/>
        <v>1.3799999952316284</v>
      </c>
      <c r="E41" s="40">
        <f t="shared" si="22"/>
        <v>1.4399999380111694</v>
      </c>
      <c r="F41" s="40">
        <f t="shared" si="22"/>
        <v>1.5</v>
      </c>
      <c r="G41" s="40">
        <f t="shared" si="22"/>
        <v>1.559999942779541</v>
      </c>
      <c r="H41" s="40">
        <f t="shared" si="22"/>
        <v>1.6200001239776611</v>
      </c>
      <c r="I41" s="25"/>
      <c r="J41" s="25"/>
      <c r="K41" s="25"/>
      <c r="L41" s="25"/>
      <c r="M41" s="25"/>
      <c r="N41" s="35"/>
      <c r="O41" s="39">
        <v>7</v>
      </c>
      <c r="P41" s="25">
        <f aca="true" t="shared" si="23" ref="P41:P56">ppO2($O41,P$34)</f>
        <v>0.8500000238418579</v>
      </c>
      <c r="Q41" s="25">
        <f t="shared" si="19"/>
        <v>1.0200001001358032</v>
      </c>
      <c r="R41" s="25">
        <f t="shared" si="19"/>
        <v>1.190000057220459</v>
      </c>
      <c r="S41" s="25">
        <f t="shared" si="19"/>
        <v>1.3600000143051147</v>
      </c>
      <c r="T41" s="25">
        <f t="shared" si="19"/>
        <v>1.5299999713897705</v>
      </c>
      <c r="U41" s="26"/>
    </row>
    <row r="42" spans="1:21" ht="12.75" thickBot="1">
      <c r="A42" s="6">
        <v>51</v>
      </c>
      <c r="B42" s="25">
        <f t="shared" si="5"/>
        <v>1.2809998989105225</v>
      </c>
      <c r="C42" s="25">
        <f aca="true" t="shared" si="24" ref="C42:G43">ppO2($A42,C$2)</f>
        <v>1.3420000076293945</v>
      </c>
      <c r="D42" s="25">
        <f t="shared" si="24"/>
        <v>1.402999997138977</v>
      </c>
      <c r="E42" s="25">
        <f t="shared" si="24"/>
        <v>1.4639999866485596</v>
      </c>
      <c r="F42" s="40">
        <f t="shared" si="24"/>
        <v>1.524999976158142</v>
      </c>
      <c r="G42" s="25">
        <f t="shared" si="24"/>
        <v>1.5859999656677246</v>
      </c>
      <c r="H42" s="25"/>
      <c r="I42" s="25"/>
      <c r="J42" s="25"/>
      <c r="K42" s="25"/>
      <c r="L42" s="25"/>
      <c r="M42" s="25"/>
      <c r="N42" s="35"/>
      <c r="O42" s="39">
        <v>8</v>
      </c>
      <c r="P42" s="25">
        <f t="shared" si="23"/>
        <v>0.8999999761581421</v>
      </c>
      <c r="Q42" s="25">
        <f t="shared" si="19"/>
        <v>1.0800000429153442</v>
      </c>
      <c r="R42" s="25">
        <f t="shared" si="19"/>
        <v>1.2599999904632568</v>
      </c>
      <c r="S42" s="25">
        <f t="shared" si="19"/>
        <v>1.4399999380111694</v>
      </c>
      <c r="T42" s="25">
        <f t="shared" si="19"/>
        <v>1.619999885559082</v>
      </c>
      <c r="U42" s="26"/>
    </row>
    <row r="43" spans="1:21" ht="12.75" thickBot="1">
      <c r="A43" s="6">
        <v>52</v>
      </c>
      <c r="B43" s="25">
        <f t="shared" si="5"/>
        <v>1.3019999265670776</v>
      </c>
      <c r="C43" s="25">
        <f t="shared" si="24"/>
        <v>1.3639999628067017</v>
      </c>
      <c r="D43" s="25">
        <f t="shared" si="24"/>
        <v>1.4259999990463257</v>
      </c>
      <c r="E43" s="25">
        <f t="shared" si="24"/>
        <v>1.4879999160766602</v>
      </c>
      <c r="F43" s="40">
        <f t="shared" si="24"/>
        <v>1.5499999523162842</v>
      </c>
      <c r="G43" s="25">
        <f t="shared" si="24"/>
        <v>1.6119998693466187</v>
      </c>
      <c r="H43" s="25"/>
      <c r="I43" s="25"/>
      <c r="J43" s="25"/>
      <c r="K43" s="25"/>
      <c r="L43" s="25"/>
      <c r="M43" s="25"/>
      <c r="N43" s="35"/>
      <c r="O43" s="39">
        <v>9</v>
      </c>
      <c r="P43" s="25">
        <f t="shared" si="23"/>
        <v>0.949999988079071</v>
      </c>
      <c r="Q43" s="25">
        <f t="shared" si="19"/>
        <v>1.1399999856948853</v>
      </c>
      <c r="R43" s="25">
        <f t="shared" si="19"/>
        <v>1.3299999237060547</v>
      </c>
      <c r="S43" s="25">
        <f t="shared" si="19"/>
        <v>1.5199999809265137</v>
      </c>
      <c r="T43" s="25"/>
      <c r="U43" s="26"/>
    </row>
    <row r="44" spans="1:21" ht="12.75" thickBot="1">
      <c r="A44" s="6">
        <v>53</v>
      </c>
      <c r="B44" s="25">
        <f t="shared" si="5"/>
        <v>1.3229999542236328</v>
      </c>
      <c r="C44" s="25">
        <f aca="true" t="shared" si="25" ref="C44:F45">ppO2($A44,C$2)</f>
        <v>1.3860000371932983</v>
      </c>
      <c r="D44" s="25">
        <f t="shared" si="25"/>
        <v>1.4490001201629639</v>
      </c>
      <c r="E44" s="25">
        <f t="shared" si="25"/>
        <v>1.5119999647140503</v>
      </c>
      <c r="F44" s="40">
        <f t="shared" si="25"/>
        <v>1.5750000476837158</v>
      </c>
      <c r="G44" s="25"/>
      <c r="H44" s="25"/>
      <c r="I44" s="25"/>
      <c r="J44" s="25"/>
      <c r="K44" s="25"/>
      <c r="L44" s="25"/>
      <c r="M44" s="25"/>
      <c r="N44" s="35"/>
      <c r="O44" s="39">
        <v>10</v>
      </c>
      <c r="P44" s="40">
        <f t="shared" si="23"/>
        <v>1</v>
      </c>
      <c r="Q44" s="40">
        <f t="shared" si="19"/>
        <v>1.2000000476837158</v>
      </c>
      <c r="R44" s="40">
        <f t="shared" si="19"/>
        <v>1.399999976158142</v>
      </c>
      <c r="S44" s="40">
        <f t="shared" si="19"/>
        <v>1.600000023841858</v>
      </c>
      <c r="T44" s="25"/>
      <c r="U44" s="26"/>
    </row>
    <row r="45" spans="1:21" ht="12.75" thickBot="1">
      <c r="A45" s="6">
        <v>54</v>
      </c>
      <c r="B45" s="25">
        <f t="shared" si="5"/>
        <v>1.343999981880188</v>
      </c>
      <c r="C45" s="25">
        <f t="shared" si="25"/>
        <v>1.4079999923706055</v>
      </c>
      <c r="D45" s="25">
        <f t="shared" si="25"/>
        <v>1.472000002861023</v>
      </c>
      <c r="E45" s="25">
        <f t="shared" si="25"/>
        <v>1.5360000133514404</v>
      </c>
      <c r="F45" s="40">
        <f t="shared" si="25"/>
        <v>1.600000023841858</v>
      </c>
      <c r="G45" s="25"/>
      <c r="H45" s="25"/>
      <c r="I45" s="25"/>
      <c r="J45" s="25"/>
      <c r="K45" s="25"/>
      <c r="L45" s="25"/>
      <c r="M45" s="25"/>
      <c r="N45" s="35"/>
      <c r="O45" s="39">
        <v>11</v>
      </c>
      <c r="P45" s="25">
        <f t="shared" si="23"/>
        <v>1.0499999523162842</v>
      </c>
      <c r="Q45" s="25">
        <f t="shared" si="19"/>
        <v>1.2599999904632568</v>
      </c>
      <c r="R45" s="25">
        <f t="shared" si="19"/>
        <v>1.46999990940094</v>
      </c>
      <c r="S45" s="25"/>
      <c r="T45" s="25"/>
      <c r="U45" s="26"/>
    </row>
    <row r="46" spans="1:21" ht="12.75" thickBot="1">
      <c r="A46" s="6">
        <v>55</v>
      </c>
      <c r="B46" s="25">
        <f t="shared" si="5"/>
        <v>1.3650000095367432</v>
      </c>
      <c r="C46" s="25">
        <f aca="true" t="shared" si="26" ref="C46:E48">ppO2($A46,C$2)</f>
        <v>1.4299999475479126</v>
      </c>
      <c r="D46" s="25">
        <f t="shared" si="26"/>
        <v>1.4950000047683716</v>
      </c>
      <c r="E46" s="25">
        <f t="shared" si="26"/>
        <v>1.559999942779541</v>
      </c>
      <c r="F46" s="25"/>
      <c r="G46" s="25"/>
      <c r="H46" s="25"/>
      <c r="I46" s="25"/>
      <c r="J46" s="25"/>
      <c r="K46" s="25"/>
      <c r="L46" s="25"/>
      <c r="M46" s="25"/>
      <c r="N46" s="35"/>
      <c r="O46" s="39">
        <v>12</v>
      </c>
      <c r="P46" s="25">
        <f t="shared" si="23"/>
        <v>1.100000023841858</v>
      </c>
      <c r="Q46" s="25">
        <f t="shared" si="19"/>
        <v>1.3200000524520874</v>
      </c>
      <c r="R46" s="25">
        <f t="shared" si="19"/>
        <v>1.5399999618530273</v>
      </c>
      <c r="S46" s="25"/>
      <c r="T46" s="25"/>
      <c r="U46" s="26"/>
    </row>
    <row r="47" spans="1:21" ht="12.75" thickBot="1">
      <c r="A47" s="6">
        <v>56</v>
      </c>
      <c r="B47" s="25">
        <f t="shared" si="5"/>
        <v>1.3859999179840088</v>
      </c>
      <c r="C47" s="25">
        <f t="shared" si="26"/>
        <v>1.4520000219345093</v>
      </c>
      <c r="D47" s="25">
        <f t="shared" si="26"/>
        <v>1.5180000066757202</v>
      </c>
      <c r="E47" s="25">
        <f t="shared" si="26"/>
        <v>1.5839999914169312</v>
      </c>
      <c r="F47" s="25"/>
      <c r="G47" s="25"/>
      <c r="H47" s="25"/>
      <c r="I47" s="25"/>
      <c r="J47" s="25"/>
      <c r="K47" s="25"/>
      <c r="L47" s="25"/>
      <c r="M47" s="25"/>
      <c r="N47" s="35"/>
      <c r="O47" s="39">
        <v>13</v>
      </c>
      <c r="P47" s="25">
        <f t="shared" si="23"/>
        <v>1.149999976158142</v>
      </c>
      <c r="Q47" s="25">
        <f t="shared" si="19"/>
        <v>1.3799999952316284</v>
      </c>
      <c r="R47" s="25">
        <f t="shared" si="19"/>
        <v>1.6099998950958252</v>
      </c>
      <c r="S47" s="25"/>
      <c r="T47" s="25"/>
      <c r="U47" s="26"/>
    </row>
    <row r="48" spans="1:21" ht="12.75" thickBot="1">
      <c r="A48" s="6">
        <v>57</v>
      </c>
      <c r="B48" s="25">
        <f t="shared" si="5"/>
        <v>1.406999945640564</v>
      </c>
      <c r="C48" s="25">
        <f t="shared" si="26"/>
        <v>1.4739999771118164</v>
      </c>
      <c r="D48" s="25">
        <f t="shared" si="26"/>
        <v>1.5410000085830688</v>
      </c>
      <c r="E48" s="25">
        <f t="shared" si="26"/>
        <v>1.6079999208450317</v>
      </c>
      <c r="F48" s="25"/>
      <c r="G48" s="25"/>
      <c r="H48" s="25"/>
      <c r="I48" s="25"/>
      <c r="J48" s="25"/>
      <c r="K48" s="25"/>
      <c r="L48" s="25"/>
      <c r="M48" s="25"/>
      <c r="N48" s="35"/>
      <c r="O48" s="39">
        <v>14</v>
      </c>
      <c r="P48" s="25">
        <f t="shared" si="23"/>
        <v>1.2000000476837158</v>
      </c>
      <c r="Q48" s="25">
        <f t="shared" si="19"/>
        <v>1.440000057220459</v>
      </c>
      <c r="R48" s="25"/>
      <c r="S48" s="25"/>
      <c r="T48" s="25"/>
      <c r="U48" s="26"/>
    </row>
    <row r="49" spans="1:21" ht="12.75" thickBot="1">
      <c r="A49" s="6">
        <v>58</v>
      </c>
      <c r="B49" s="25">
        <f t="shared" si="5"/>
        <v>1.4279999732971191</v>
      </c>
      <c r="C49" s="25">
        <f aca="true" t="shared" si="27" ref="C49:D51">ppO2($A49,C$2)</f>
        <v>1.496000051498413</v>
      </c>
      <c r="D49" s="25">
        <f t="shared" si="27"/>
        <v>1.564000129699707</v>
      </c>
      <c r="E49" s="25"/>
      <c r="F49" s="25"/>
      <c r="G49" s="25"/>
      <c r="H49" s="25"/>
      <c r="I49" s="25"/>
      <c r="J49" s="25"/>
      <c r="K49" s="25"/>
      <c r="L49" s="25"/>
      <c r="M49" s="25"/>
      <c r="N49" s="35"/>
      <c r="O49" s="39">
        <v>15</v>
      </c>
      <c r="P49" s="40">
        <f t="shared" si="23"/>
        <v>1.25</v>
      </c>
      <c r="Q49" s="40">
        <f t="shared" si="19"/>
        <v>1.5</v>
      </c>
      <c r="R49" s="25"/>
      <c r="S49" s="25"/>
      <c r="T49" s="25"/>
      <c r="U49" s="26"/>
    </row>
    <row r="50" spans="1:21" ht="12.75" thickBot="1">
      <c r="A50" s="6">
        <v>59</v>
      </c>
      <c r="B50" s="25">
        <f t="shared" si="5"/>
        <v>1.4490000009536743</v>
      </c>
      <c r="C50" s="25">
        <f t="shared" si="27"/>
        <v>1.5180000066757202</v>
      </c>
      <c r="D50" s="25">
        <f t="shared" si="27"/>
        <v>1.5870000123977661</v>
      </c>
      <c r="E50" s="25"/>
      <c r="F50" s="25"/>
      <c r="G50" s="25"/>
      <c r="H50" s="25"/>
      <c r="I50" s="25"/>
      <c r="J50" s="25"/>
      <c r="K50" s="25"/>
      <c r="L50" s="25"/>
      <c r="M50" s="25"/>
      <c r="N50" s="35"/>
      <c r="O50" s="39">
        <v>16</v>
      </c>
      <c r="P50" s="25">
        <f t="shared" si="23"/>
        <v>1.2999999523162842</v>
      </c>
      <c r="Q50" s="25">
        <f t="shared" si="19"/>
        <v>1.5600000619888306</v>
      </c>
      <c r="R50" s="25"/>
      <c r="S50" s="25"/>
      <c r="T50" s="25"/>
      <c r="U50" s="26"/>
    </row>
    <row r="51" spans="1:21" ht="12.75" thickBot="1">
      <c r="A51" s="6">
        <v>60</v>
      </c>
      <c r="B51" s="40">
        <f t="shared" si="5"/>
        <v>1.46999990940094</v>
      </c>
      <c r="C51" s="40">
        <f t="shared" si="27"/>
        <v>1.5399999618530273</v>
      </c>
      <c r="D51" s="40">
        <f t="shared" si="27"/>
        <v>1.6100000143051147</v>
      </c>
      <c r="E51" s="25"/>
      <c r="F51" s="25"/>
      <c r="G51" s="25"/>
      <c r="H51" s="25"/>
      <c r="I51" s="25"/>
      <c r="J51" s="25"/>
      <c r="K51" s="25"/>
      <c r="L51" s="25"/>
      <c r="M51" s="25"/>
      <c r="N51" s="35"/>
      <c r="O51" s="39">
        <v>17</v>
      </c>
      <c r="P51" s="25">
        <f t="shared" si="23"/>
        <v>1.350000023841858</v>
      </c>
      <c r="Q51" s="25">
        <f>ppO2($O51,Q$34)</f>
        <v>1.6200001239776611</v>
      </c>
      <c r="R51" s="25"/>
      <c r="S51" s="25"/>
      <c r="T51" s="25"/>
      <c r="U51" s="26"/>
    </row>
    <row r="52" spans="1:21" ht="12.75" thickBot="1">
      <c r="A52" s="6">
        <v>61</v>
      </c>
      <c r="B52" s="25">
        <f t="shared" si="5"/>
        <v>1.4909999370574951</v>
      </c>
      <c r="C52" s="25">
        <f>ppO2($A52,C$2)</f>
        <v>1.5619999170303345</v>
      </c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35"/>
      <c r="O52" s="39">
        <v>18</v>
      </c>
      <c r="P52" s="25">
        <f t="shared" si="23"/>
        <v>1.399999976158142</v>
      </c>
      <c r="Q52" s="25"/>
      <c r="R52" s="25"/>
      <c r="S52" s="25"/>
      <c r="T52" s="25"/>
      <c r="U52" s="26"/>
    </row>
    <row r="53" spans="1:21" ht="12.75" thickBot="1">
      <c r="A53" s="6">
        <v>62</v>
      </c>
      <c r="B53" s="25">
        <f t="shared" si="5"/>
        <v>1.5119999647140503</v>
      </c>
      <c r="C53" s="25">
        <f>ppO2($A53,C$2)</f>
        <v>1.5839999914169312</v>
      </c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35"/>
      <c r="O53" s="39">
        <v>19</v>
      </c>
      <c r="P53" s="25">
        <f t="shared" si="23"/>
        <v>1.4500000476837158</v>
      </c>
      <c r="Q53" s="25"/>
      <c r="R53" s="25"/>
      <c r="S53" s="25"/>
      <c r="T53" s="25"/>
      <c r="U53" s="26"/>
    </row>
    <row r="54" spans="1:21" ht="12.75" thickBot="1">
      <c r="A54" s="6">
        <v>63</v>
      </c>
      <c r="B54" s="25">
        <f t="shared" si="5"/>
        <v>1.5329999923706055</v>
      </c>
      <c r="C54" s="25">
        <f>ppO2($A54,C$2)</f>
        <v>1.6060000658035278</v>
      </c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35"/>
      <c r="O54" s="39">
        <v>20</v>
      </c>
      <c r="P54" s="40">
        <f t="shared" si="23"/>
        <v>1.5</v>
      </c>
      <c r="Q54" s="25"/>
      <c r="R54" s="25"/>
      <c r="S54" s="25"/>
      <c r="T54" s="25"/>
      <c r="U54" s="26"/>
    </row>
    <row r="55" spans="1:21" ht="12.75" thickBot="1">
      <c r="A55" s="6">
        <v>64</v>
      </c>
      <c r="B55" s="25">
        <f t="shared" si="5"/>
        <v>1.5540000200271606</v>
      </c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35"/>
      <c r="O55" s="39">
        <v>21</v>
      </c>
      <c r="P55" s="25">
        <f t="shared" si="23"/>
        <v>1.5499999523162842</v>
      </c>
      <c r="Q55" s="25"/>
      <c r="R55" s="25"/>
      <c r="S55" s="25"/>
      <c r="T55" s="25"/>
      <c r="U55" s="26"/>
    </row>
    <row r="56" spans="1:21" ht="12.75" thickBot="1">
      <c r="A56" s="6">
        <v>65</v>
      </c>
      <c r="B56" s="25">
        <f t="shared" si="5"/>
        <v>1.5749999284744263</v>
      </c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35"/>
      <c r="O56" s="39">
        <v>22</v>
      </c>
      <c r="P56" s="25">
        <f t="shared" si="23"/>
        <v>1.600000023841858</v>
      </c>
      <c r="Q56" s="25"/>
      <c r="R56" s="25"/>
      <c r="S56" s="25"/>
      <c r="T56" s="25"/>
      <c r="U56" s="26"/>
    </row>
    <row r="57" spans="1:21" ht="12.75" thickBot="1">
      <c r="A57" s="6">
        <v>66</v>
      </c>
      <c r="B57" s="36">
        <f t="shared" si="5"/>
        <v>1.5959999561309814</v>
      </c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7"/>
      <c r="O57" s="39">
        <v>23</v>
      </c>
      <c r="P57" s="36"/>
      <c r="Q57" s="36"/>
      <c r="R57" s="36"/>
      <c r="S57" s="36"/>
      <c r="T57" s="36"/>
      <c r="U57" s="38"/>
    </row>
  </sheetData>
  <conditionalFormatting sqref="B3:U57">
    <cfRule type="cellIs" priority="1" dxfId="0" operator="between" stopIfTrue="1">
      <formula>1.401</formula>
      <formula>1.5</formula>
    </cfRule>
    <cfRule type="cellIs" priority="2" dxfId="1" operator="between" stopIfTrue="1">
      <formula>1.501</formula>
      <formula>1.7</formula>
    </cfRule>
  </conditionalFormatting>
  <printOptions/>
  <pageMargins left="0.3937007874015748" right="0.3937007874015748" top="0.8267716535433072" bottom="0.3937007874015748" header="0.3937007874015748" footer="0.3937007874015748"/>
  <pageSetup horizontalDpi="360" verticalDpi="360" orientation="portrait" paperSize="9" r:id="rId1"/>
  <headerFooter alignWithMargins="0">
    <oddHeader>&amp;L&amp;"Lucida Sans,Demibold Roman"&amp;18Table 2&amp;C&amp;"Lucida Sans,Demibold Roman"&amp;18 Oxygen Partial Pressures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57"/>
  <sheetViews>
    <sheetView workbookViewId="0" topLeftCell="A36">
      <selection activeCell="C45" sqref="C45"/>
    </sheetView>
  </sheetViews>
  <sheetFormatPr defaultColWidth="9.140625" defaultRowHeight="12.75"/>
  <cols>
    <col min="1" max="1" width="5.28125" style="59" customWidth="1"/>
    <col min="2" max="2" width="5.7109375" style="59" customWidth="1"/>
    <col min="3" max="18" width="5.140625" style="2" customWidth="1"/>
    <col min="19" max="16384" width="9.140625" style="2" customWidth="1"/>
  </cols>
  <sheetData>
    <row r="1" spans="1:18" s="1" customFormat="1" ht="15" customHeight="1" thickBot="1">
      <c r="A1" s="63"/>
      <c r="B1" s="66" t="s">
        <v>20</v>
      </c>
      <c r="C1" s="8" t="s">
        <v>21</v>
      </c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9"/>
    </row>
    <row r="2" spans="1:18" s="1" customFormat="1" ht="15" customHeight="1" thickBot="1">
      <c r="A2" s="64" t="s">
        <v>22</v>
      </c>
      <c r="B2" s="65" t="s">
        <v>23</v>
      </c>
      <c r="C2" s="39">
        <v>1</v>
      </c>
      <c r="D2" s="39">
        <v>2</v>
      </c>
      <c r="E2" s="39">
        <v>3</v>
      </c>
      <c r="F2" s="39">
        <v>4</v>
      </c>
      <c r="G2" s="39">
        <v>5</v>
      </c>
      <c r="H2" s="39">
        <v>10</v>
      </c>
      <c r="I2" s="39">
        <v>15</v>
      </c>
      <c r="J2" s="39">
        <v>20</v>
      </c>
      <c r="K2" s="39">
        <v>25</v>
      </c>
      <c r="L2" s="39">
        <v>30</v>
      </c>
      <c r="M2" s="39">
        <v>35</v>
      </c>
      <c r="N2" s="39">
        <v>40</v>
      </c>
      <c r="O2" s="39">
        <v>45</v>
      </c>
      <c r="P2" s="39">
        <v>50</v>
      </c>
      <c r="Q2" s="39">
        <v>55</v>
      </c>
      <c r="R2" s="39">
        <v>60</v>
      </c>
    </row>
    <row r="3" spans="1:18" ht="12.75" thickBot="1">
      <c r="A3" s="34">
        <v>0.6</v>
      </c>
      <c r="B3" s="34">
        <v>0.14</v>
      </c>
      <c r="C3" s="60">
        <f aca="true" t="shared" si="0" ref="C3:G12">C$2*$B3</f>
        <v>0.14</v>
      </c>
      <c r="D3" s="60">
        <f t="shared" si="0"/>
        <v>0.28</v>
      </c>
      <c r="E3" s="60">
        <f t="shared" si="0"/>
        <v>0.42000000000000004</v>
      </c>
      <c r="F3" s="60">
        <f t="shared" si="0"/>
        <v>0.56</v>
      </c>
      <c r="G3" s="60">
        <f t="shared" si="0"/>
        <v>0.7000000000000001</v>
      </c>
      <c r="H3" s="60">
        <f aca="true" t="shared" si="1" ref="H3:O15">H$2*$B3</f>
        <v>1.4000000000000001</v>
      </c>
      <c r="I3" s="60">
        <f t="shared" si="1"/>
        <v>2.1</v>
      </c>
      <c r="J3" s="40">
        <f t="shared" si="1"/>
        <v>2.8000000000000003</v>
      </c>
      <c r="K3" s="60">
        <f t="shared" si="1"/>
        <v>3.5000000000000004</v>
      </c>
      <c r="L3" s="60">
        <f t="shared" si="1"/>
        <v>4.2</v>
      </c>
      <c r="M3" s="60">
        <f t="shared" si="1"/>
        <v>4.9</v>
      </c>
      <c r="N3" s="40">
        <f t="shared" si="1"/>
        <v>5.6000000000000005</v>
      </c>
      <c r="O3" s="60">
        <f t="shared" si="1"/>
        <v>6.300000000000001</v>
      </c>
      <c r="P3" s="60">
        <f aca="true" t="shared" si="2" ref="P3:R18">P$2*$B3</f>
        <v>7.000000000000001</v>
      </c>
      <c r="Q3" s="60">
        <f t="shared" si="2"/>
        <v>7.700000000000001</v>
      </c>
      <c r="R3" s="70">
        <f t="shared" si="2"/>
        <v>8.4</v>
      </c>
    </row>
    <row r="4" spans="1:18" ht="12.75" thickBot="1">
      <c r="A4" s="34">
        <v>0.62</v>
      </c>
      <c r="B4" s="34">
        <v>0.14</v>
      </c>
      <c r="C4" s="60">
        <f t="shared" si="0"/>
        <v>0.14</v>
      </c>
      <c r="D4" s="60">
        <f t="shared" si="0"/>
        <v>0.28</v>
      </c>
      <c r="E4" s="60">
        <f t="shared" si="0"/>
        <v>0.42000000000000004</v>
      </c>
      <c r="F4" s="60">
        <f t="shared" si="0"/>
        <v>0.56</v>
      </c>
      <c r="G4" s="60">
        <f t="shared" si="0"/>
        <v>0.7000000000000001</v>
      </c>
      <c r="H4" s="60">
        <f t="shared" si="1"/>
        <v>1.4000000000000001</v>
      </c>
      <c r="I4" s="60">
        <f t="shared" si="1"/>
        <v>2.1</v>
      </c>
      <c r="J4" s="40">
        <f t="shared" si="1"/>
        <v>2.8000000000000003</v>
      </c>
      <c r="K4" s="60">
        <f t="shared" si="1"/>
        <v>3.5000000000000004</v>
      </c>
      <c r="L4" s="60">
        <f t="shared" si="1"/>
        <v>4.2</v>
      </c>
      <c r="M4" s="60">
        <f t="shared" si="1"/>
        <v>4.9</v>
      </c>
      <c r="N4" s="40">
        <f t="shared" si="1"/>
        <v>5.6000000000000005</v>
      </c>
      <c r="O4" s="60">
        <f t="shared" si="1"/>
        <v>6.300000000000001</v>
      </c>
      <c r="P4" s="60">
        <f t="shared" si="2"/>
        <v>7.000000000000001</v>
      </c>
      <c r="Q4" s="60">
        <f t="shared" si="2"/>
        <v>7.700000000000001</v>
      </c>
      <c r="R4" s="70">
        <f t="shared" si="2"/>
        <v>8.4</v>
      </c>
    </row>
    <row r="5" spans="1:18" ht="12.75" thickBot="1">
      <c r="A5" s="34">
        <v>0.64</v>
      </c>
      <c r="B5" s="34">
        <v>0.15</v>
      </c>
      <c r="C5" s="60">
        <f t="shared" si="0"/>
        <v>0.15</v>
      </c>
      <c r="D5" s="60">
        <f t="shared" si="0"/>
        <v>0.3</v>
      </c>
      <c r="E5" s="60">
        <f t="shared" si="0"/>
        <v>0.44999999999999996</v>
      </c>
      <c r="F5" s="60">
        <f t="shared" si="0"/>
        <v>0.6</v>
      </c>
      <c r="G5" s="60">
        <f t="shared" si="0"/>
        <v>0.75</v>
      </c>
      <c r="H5" s="60">
        <f t="shared" si="1"/>
        <v>1.5</v>
      </c>
      <c r="I5" s="60">
        <f t="shared" si="1"/>
        <v>2.25</v>
      </c>
      <c r="J5" s="40">
        <f t="shared" si="1"/>
        <v>3</v>
      </c>
      <c r="K5" s="60">
        <f t="shared" si="1"/>
        <v>3.75</v>
      </c>
      <c r="L5" s="60">
        <f t="shared" si="1"/>
        <v>4.5</v>
      </c>
      <c r="M5" s="60">
        <f t="shared" si="1"/>
        <v>5.25</v>
      </c>
      <c r="N5" s="40">
        <f t="shared" si="1"/>
        <v>6</v>
      </c>
      <c r="O5" s="60">
        <f t="shared" si="1"/>
        <v>6.75</v>
      </c>
      <c r="P5" s="60">
        <f t="shared" si="2"/>
        <v>7.5</v>
      </c>
      <c r="Q5" s="60">
        <f t="shared" si="2"/>
        <v>8.25</v>
      </c>
      <c r="R5" s="70">
        <f t="shared" si="2"/>
        <v>9</v>
      </c>
    </row>
    <row r="6" spans="1:18" ht="12.75" thickBot="1">
      <c r="A6" s="34">
        <v>0.66</v>
      </c>
      <c r="B6" s="34">
        <v>0.15</v>
      </c>
      <c r="C6" s="60">
        <f t="shared" si="0"/>
        <v>0.15</v>
      </c>
      <c r="D6" s="60">
        <f t="shared" si="0"/>
        <v>0.3</v>
      </c>
      <c r="E6" s="60">
        <f t="shared" si="0"/>
        <v>0.44999999999999996</v>
      </c>
      <c r="F6" s="60">
        <f t="shared" si="0"/>
        <v>0.6</v>
      </c>
      <c r="G6" s="60">
        <f t="shared" si="0"/>
        <v>0.75</v>
      </c>
      <c r="H6" s="60">
        <f t="shared" si="1"/>
        <v>1.5</v>
      </c>
      <c r="I6" s="60">
        <f t="shared" si="1"/>
        <v>2.25</v>
      </c>
      <c r="J6" s="40">
        <f t="shared" si="1"/>
        <v>3</v>
      </c>
      <c r="K6" s="60">
        <f t="shared" si="1"/>
        <v>3.75</v>
      </c>
      <c r="L6" s="60">
        <f t="shared" si="1"/>
        <v>4.5</v>
      </c>
      <c r="M6" s="60">
        <f t="shared" si="1"/>
        <v>5.25</v>
      </c>
      <c r="N6" s="40">
        <f t="shared" si="1"/>
        <v>6</v>
      </c>
      <c r="O6" s="60">
        <f t="shared" si="1"/>
        <v>6.75</v>
      </c>
      <c r="P6" s="60">
        <f t="shared" si="2"/>
        <v>7.5</v>
      </c>
      <c r="Q6" s="60">
        <f t="shared" si="2"/>
        <v>8.25</v>
      </c>
      <c r="R6" s="70">
        <f t="shared" si="2"/>
        <v>9</v>
      </c>
    </row>
    <row r="7" spans="1:18" ht="12.75" thickBot="1">
      <c r="A7" s="34">
        <v>0.68</v>
      </c>
      <c r="B7" s="34">
        <v>0.16</v>
      </c>
      <c r="C7" s="60">
        <f t="shared" si="0"/>
        <v>0.16</v>
      </c>
      <c r="D7" s="60">
        <f t="shared" si="0"/>
        <v>0.32</v>
      </c>
      <c r="E7" s="60">
        <f t="shared" si="0"/>
        <v>0.48</v>
      </c>
      <c r="F7" s="60">
        <f t="shared" si="0"/>
        <v>0.64</v>
      </c>
      <c r="G7" s="60">
        <f t="shared" si="0"/>
        <v>0.8</v>
      </c>
      <c r="H7" s="60">
        <f t="shared" si="1"/>
        <v>1.6</v>
      </c>
      <c r="I7" s="60">
        <f t="shared" si="1"/>
        <v>2.4</v>
      </c>
      <c r="J7" s="40">
        <f t="shared" si="1"/>
        <v>3.2</v>
      </c>
      <c r="K7" s="60">
        <f t="shared" si="1"/>
        <v>4</v>
      </c>
      <c r="L7" s="60">
        <f t="shared" si="1"/>
        <v>4.8</v>
      </c>
      <c r="M7" s="60">
        <f t="shared" si="1"/>
        <v>5.6000000000000005</v>
      </c>
      <c r="N7" s="40">
        <f t="shared" si="1"/>
        <v>6.4</v>
      </c>
      <c r="O7" s="60">
        <f t="shared" si="1"/>
        <v>7.2</v>
      </c>
      <c r="P7" s="60">
        <f t="shared" si="2"/>
        <v>8</v>
      </c>
      <c r="Q7" s="60">
        <f t="shared" si="2"/>
        <v>8.8</v>
      </c>
      <c r="R7" s="70">
        <f t="shared" si="2"/>
        <v>9.6</v>
      </c>
    </row>
    <row r="8" spans="1:18" ht="12.75" thickBot="1">
      <c r="A8" s="34">
        <v>0.7</v>
      </c>
      <c r="B8" s="34">
        <v>0.18</v>
      </c>
      <c r="C8" s="60">
        <f t="shared" si="0"/>
        <v>0.18</v>
      </c>
      <c r="D8" s="60">
        <f t="shared" si="0"/>
        <v>0.36</v>
      </c>
      <c r="E8" s="60">
        <f t="shared" si="0"/>
        <v>0.54</v>
      </c>
      <c r="F8" s="60">
        <f t="shared" si="0"/>
        <v>0.72</v>
      </c>
      <c r="G8" s="60">
        <f t="shared" si="0"/>
        <v>0.8999999999999999</v>
      </c>
      <c r="H8" s="60">
        <f t="shared" si="1"/>
        <v>1.7999999999999998</v>
      </c>
      <c r="I8" s="60">
        <f t="shared" si="1"/>
        <v>2.6999999999999997</v>
      </c>
      <c r="J8" s="40">
        <f t="shared" si="1"/>
        <v>3.5999999999999996</v>
      </c>
      <c r="K8" s="60">
        <f t="shared" si="1"/>
        <v>4.5</v>
      </c>
      <c r="L8" s="60">
        <f t="shared" si="1"/>
        <v>5.3999999999999995</v>
      </c>
      <c r="M8" s="60">
        <f t="shared" si="1"/>
        <v>6.3</v>
      </c>
      <c r="N8" s="40">
        <f t="shared" si="1"/>
        <v>7.199999999999999</v>
      </c>
      <c r="O8" s="60">
        <f t="shared" si="1"/>
        <v>8.1</v>
      </c>
      <c r="P8" s="60">
        <f t="shared" si="2"/>
        <v>9</v>
      </c>
      <c r="Q8" s="60">
        <f t="shared" si="2"/>
        <v>9.9</v>
      </c>
      <c r="R8" s="70">
        <f t="shared" si="2"/>
        <v>10.799999999999999</v>
      </c>
    </row>
    <row r="9" spans="1:18" ht="12.75" thickBot="1">
      <c r="A9" s="34">
        <v>0.72</v>
      </c>
      <c r="B9" s="34">
        <v>0.18</v>
      </c>
      <c r="C9" s="60">
        <f t="shared" si="0"/>
        <v>0.18</v>
      </c>
      <c r="D9" s="60">
        <f t="shared" si="0"/>
        <v>0.36</v>
      </c>
      <c r="E9" s="60">
        <f t="shared" si="0"/>
        <v>0.54</v>
      </c>
      <c r="F9" s="60">
        <f t="shared" si="0"/>
        <v>0.72</v>
      </c>
      <c r="G9" s="60">
        <f t="shared" si="0"/>
        <v>0.8999999999999999</v>
      </c>
      <c r="H9" s="60">
        <f t="shared" si="1"/>
        <v>1.7999999999999998</v>
      </c>
      <c r="I9" s="60">
        <f t="shared" si="1"/>
        <v>2.6999999999999997</v>
      </c>
      <c r="J9" s="40">
        <f t="shared" si="1"/>
        <v>3.5999999999999996</v>
      </c>
      <c r="K9" s="60">
        <f t="shared" si="1"/>
        <v>4.5</v>
      </c>
      <c r="L9" s="60">
        <f t="shared" si="1"/>
        <v>5.3999999999999995</v>
      </c>
      <c r="M9" s="60">
        <f t="shared" si="1"/>
        <v>6.3</v>
      </c>
      <c r="N9" s="40">
        <f t="shared" si="1"/>
        <v>7.199999999999999</v>
      </c>
      <c r="O9" s="60">
        <f t="shared" si="1"/>
        <v>8.1</v>
      </c>
      <c r="P9" s="60">
        <f t="shared" si="2"/>
        <v>9</v>
      </c>
      <c r="Q9" s="60">
        <f t="shared" si="2"/>
        <v>9.9</v>
      </c>
      <c r="R9" s="70">
        <f t="shared" si="2"/>
        <v>10.799999999999999</v>
      </c>
    </row>
    <row r="10" spans="1:18" ht="12.75" thickBot="1">
      <c r="A10" s="34">
        <v>0.74</v>
      </c>
      <c r="B10" s="34">
        <v>0.19</v>
      </c>
      <c r="C10" s="60">
        <f t="shared" si="0"/>
        <v>0.19</v>
      </c>
      <c r="D10" s="60">
        <f t="shared" si="0"/>
        <v>0.38</v>
      </c>
      <c r="E10" s="60">
        <f t="shared" si="0"/>
        <v>0.5700000000000001</v>
      </c>
      <c r="F10" s="60">
        <f t="shared" si="0"/>
        <v>0.76</v>
      </c>
      <c r="G10" s="60">
        <f t="shared" si="0"/>
        <v>0.95</v>
      </c>
      <c r="H10" s="60">
        <f t="shared" si="1"/>
        <v>1.9</v>
      </c>
      <c r="I10" s="60">
        <f t="shared" si="1"/>
        <v>2.85</v>
      </c>
      <c r="J10" s="40">
        <f t="shared" si="1"/>
        <v>3.8</v>
      </c>
      <c r="K10" s="60">
        <f t="shared" si="1"/>
        <v>4.75</v>
      </c>
      <c r="L10" s="60">
        <f t="shared" si="1"/>
        <v>5.7</v>
      </c>
      <c r="M10" s="60">
        <f t="shared" si="1"/>
        <v>6.65</v>
      </c>
      <c r="N10" s="40">
        <f t="shared" si="1"/>
        <v>7.6</v>
      </c>
      <c r="O10" s="60">
        <f t="shared" si="1"/>
        <v>8.55</v>
      </c>
      <c r="P10" s="60">
        <f t="shared" si="2"/>
        <v>9.5</v>
      </c>
      <c r="Q10" s="60">
        <f t="shared" si="2"/>
        <v>10.45</v>
      </c>
      <c r="R10" s="70">
        <f t="shared" si="2"/>
        <v>11.4</v>
      </c>
    </row>
    <row r="11" spans="1:18" ht="12.75" thickBot="1">
      <c r="A11" s="34">
        <v>0.76</v>
      </c>
      <c r="B11" s="34">
        <v>0.2</v>
      </c>
      <c r="C11" s="60">
        <f t="shared" si="0"/>
        <v>0.2</v>
      </c>
      <c r="D11" s="60">
        <f t="shared" si="0"/>
        <v>0.4</v>
      </c>
      <c r="E11" s="60">
        <f t="shared" si="0"/>
        <v>0.6000000000000001</v>
      </c>
      <c r="F11" s="60">
        <f t="shared" si="0"/>
        <v>0.8</v>
      </c>
      <c r="G11" s="60">
        <f t="shared" si="0"/>
        <v>1</v>
      </c>
      <c r="H11" s="60">
        <f t="shared" si="1"/>
        <v>2</v>
      </c>
      <c r="I11" s="60">
        <f t="shared" si="1"/>
        <v>3</v>
      </c>
      <c r="J11" s="40">
        <f t="shared" si="1"/>
        <v>4</v>
      </c>
      <c r="K11" s="60">
        <f t="shared" si="1"/>
        <v>5</v>
      </c>
      <c r="L11" s="60">
        <f t="shared" si="1"/>
        <v>6</v>
      </c>
      <c r="M11" s="60">
        <f t="shared" si="1"/>
        <v>7</v>
      </c>
      <c r="N11" s="40">
        <f t="shared" si="1"/>
        <v>8</v>
      </c>
      <c r="O11" s="60">
        <f t="shared" si="1"/>
        <v>9</v>
      </c>
      <c r="P11" s="60">
        <f t="shared" si="2"/>
        <v>10</v>
      </c>
      <c r="Q11" s="60">
        <f t="shared" si="2"/>
        <v>11</v>
      </c>
      <c r="R11" s="70">
        <f t="shared" si="2"/>
        <v>12</v>
      </c>
    </row>
    <row r="12" spans="1:18" ht="12.75" thickBot="1">
      <c r="A12" s="34">
        <v>0.78</v>
      </c>
      <c r="B12" s="34">
        <v>0.21</v>
      </c>
      <c r="C12" s="60">
        <f t="shared" si="0"/>
        <v>0.21</v>
      </c>
      <c r="D12" s="60">
        <f t="shared" si="0"/>
        <v>0.42</v>
      </c>
      <c r="E12" s="60">
        <f t="shared" si="0"/>
        <v>0.63</v>
      </c>
      <c r="F12" s="60">
        <f t="shared" si="0"/>
        <v>0.84</v>
      </c>
      <c r="G12" s="60">
        <f t="shared" si="0"/>
        <v>1.05</v>
      </c>
      <c r="H12" s="60">
        <f t="shared" si="1"/>
        <v>2.1</v>
      </c>
      <c r="I12" s="60">
        <f t="shared" si="1"/>
        <v>3.15</v>
      </c>
      <c r="J12" s="40">
        <f t="shared" si="1"/>
        <v>4.2</v>
      </c>
      <c r="K12" s="60">
        <f t="shared" si="1"/>
        <v>5.25</v>
      </c>
      <c r="L12" s="60">
        <f t="shared" si="1"/>
        <v>6.3</v>
      </c>
      <c r="M12" s="60">
        <f t="shared" si="1"/>
        <v>7.35</v>
      </c>
      <c r="N12" s="40">
        <f t="shared" si="1"/>
        <v>8.4</v>
      </c>
      <c r="O12" s="60">
        <f t="shared" si="1"/>
        <v>9.45</v>
      </c>
      <c r="P12" s="60">
        <f t="shared" si="2"/>
        <v>10.5</v>
      </c>
      <c r="Q12" s="60">
        <f t="shared" si="2"/>
        <v>11.549999999999999</v>
      </c>
      <c r="R12" s="70">
        <f t="shared" si="2"/>
        <v>12.6</v>
      </c>
    </row>
    <row r="13" spans="1:18" ht="12.75" thickBot="1">
      <c r="A13" s="34">
        <v>0.8</v>
      </c>
      <c r="B13" s="34">
        <v>0.22</v>
      </c>
      <c r="C13" s="27">
        <f aca="true" t="shared" si="3" ref="C13:G21">C$2*$B13</f>
        <v>0.22</v>
      </c>
      <c r="D13" s="27">
        <f t="shared" si="3"/>
        <v>0.44</v>
      </c>
      <c r="E13" s="27">
        <f t="shared" si="3"/>
        <v>0.66</v>
      </c>
      <c r="F13" s="27">
        <f t="shared" si="3"/>
        <v>0.88</v>
      </c>
      <c r="G13" s="27">
        <f t="shared" si="3"/>
        <v>1.1</v>
      </c>
      <c r="H13" s="27">
        <f t="shared" si="1"/>
        <v>2.2</v>
      </c>
      <c r="I13" s="27">
        <f t="shared" si="1"/>
        <v>3.3</v>
      </c>
      <c r="J13" s="40">
        <f t="shared" si="1"/>
        <v>4.4</v>
      </c>
      <c r="K13" s="27">
        <f t="shared" si="1"/>
        <v>5.5</v>
      </c>
      <c r="L13" s="27">
        <f t="shared" si="1"/>
        <v>6.6</v>
      </c>
      <c r="M13" s="27">
        <f t="shared" si="1"/>
        <v>7.7</v>
      </c>
      <c r="N13" s="40">
        <f t="shared" si="1"/>
        <v>8.8</v>
      </c>
      <c r="O13" s="27">
        <f t="shared" si="1"/>
        <v>9.9</v>
      </c>
      <c r="P13" s="27">
        <f t="shared" si="2"/>
        <v>11</v>
      </c>
      <c r="Q13" s="27">
        <f t="shared" si="2"/>
        <v>12.1</v>
      </c>
      <c r="R13" s="70">
        <f t="shared" si="2"/>
        <v>13.2</v>
      </c>
    </row>
    <row r="14" spans="1:18" ht="12.75" thickBot="1">
      <c r="A14" s="34">
        <v>0.82</v>
      </c>
      <c r="B14" s="34">
        <v>0.23</v>
      </c>
      <c r="C14" s="60">
        <f t="shared" si="3"/>
        <v>0.23</v>
      </c>
      <c r="D14" s="60">
        <f t="shared" si="3"/>
        <v>0.46</v>
      </c>
      <c r="E14" s="60">
        <f t="shared" si="3"/>
        <v>0.6900000000000001</v>
      </c>
      <c r="F14" s="60">
        <f t="shared" si="3"/>
        <v>0.92</v>
      </c>
      <c r="G14" s="60">
        <f t="shared" si="3"/>
        <v>1.1500000000000001</v>
      </c>
      <c r="H14" s="60">
        <f t="shared" si="1"/>
        <v>2.3000000000000003</v>
      </c>
      <c r="I14" s="60">
        <f t="shared" si="1"/>
        <v>3.45</v>
      </c>
      <c r="J14" s="40">
        <f t="shared" si="1"/>
        <v>4.6000000000000005</v>
      </c>
      <c r="K14" s="60">
        <f t="shared" si="1"/>
        <v>5.75</v>
      </c>
      <c r="L14" s="60">
        <f t="shared" si="1"/>
        <v>6.9</v>
      </c>
      <c r="M14" s="60">
        <f t="shared" si="1"/>
        <v>8.05</v>
      </c>
      <c r="N14" s="40">
        <f t="shared" si="1"/>
        <v>9.200000000000001</v>
      </c>
      <c r="O14" s="60">
        <f t="shared" si="1"/>
        <v>10.35</v>
      </c>
      <c r="P14" s="60">
        <f t="shared" si="2"/>
        <v>11.5</v>
      </c>
      <c r="Q14" s="60">
        <f t="shared" si="2"/>
        <v>12.65</v>
      </c>
      <c r="R14" s="70">
        <f t="shared" si="2"/>
        <v>13.8</v>
      </c>
    </row>
    <row r="15" spans="1:18" ht="12.75" thickBot="1">
      <c r="A15" s="34">
        <v>0.84</v>
      </c>
      <c r="B15" s="34">
        <v>0.24</v>
      </c>
      <c r="C15" s="60">
        <f t="shared" si="3"/>
        <v>0.24</v>
      </c>
      <c r="D15" s="60">
        <f t="shared" si="3"/>
        <v>0.48</v>
      </c>
      <c r="E15" s="60">
        <f t="shared" si="3"/>
        <v>0.72</v>
      </c>
      <c r="F15" s="60">
        <f t="shared" si="3"/>
        <v>0.96</v>
      </c>
      <c r="G15" s="60">
        <f t="shared" si="3"/>
        <v>1.2</v>
      </c>
      <c r="H15" s="60">
        <f t="shared" si="1"/>
        <v>2.4</v>
      </c>
      <c r="I15" s="60">
        <f t="shared" si="1"/>
        <v>3.5999999999999996</v>
      </c>
      <c r="J15" s="40">
        <f t="shared" si="1"/>
        <v>4.8</v>
      </c>
      <c r="K15" s="60">
        <f t="shared" si="1"/>
        <v>6</v>
      </c>
      <c r="L15" s="60">
        <f t="shared" si="1"/>
        <v>7.199999999999999</v>
      </c>
      <c r="M15" s="60">
        <f t="shared" si="1"/>
        <v>8.4</v>
      </c>
      <c r="N15" s="40">
        <f t="shared" si="1"/>
        <v>9.6</v>
      </c>
      <c r="O15" s="60">
        <f t="shared" si="1"/>
        <v>10.799999999999999</v>
      </c>
      <c r="P15" s="60">
        <f t="shared" si="2"/>
        <v>12</v>
      </c>
      <c r="Q15" s="60">
        <f t="shared" si="2"/>
        <v>13.2</v>
      </c>
      <c r="R15" s="70">
        <f t="shared" si="2"/>
        <v>14.399999999999999</v>
      </c>
    </row>
    <row r="16" spans="1:18" ht="12.75" thickBot="1">
      <c r="A16" s="34">
        <v>0.86</v>
      </c>
      <c r="B16" s="34">
        <v>0.25</v>
      </c>
      <c r="C16" s="60">
        <f t="shared" si="3"/>
        <v>0.25</v>
      </c>
      <c r="D16" s="60">
        <f t="shared" si="3"/>
        <v>0.5</v>
      </c>
      <c r="E16" s="60">
        <f t="shared" si="3"/>
        <v>0.75</v>
      </c>
      <c r="F16" s="60">
        <f t="shared" si="3"/>
        <v>1</v>
      </c>
      <c r="G16" s="60">
        <f t="shared" si="3"/>
        <v>1.25</v>
      </c>
      <c r="H16" s="60">
        <f aca="true" t="shared" si="4" ref="H16:O21">H$2*$B16</f>
        <v>2.5</v>
      </c>
      <c r="I16" s="60">
        <f t="shared" si="4"/>
        <v>3.75</v>
      </c>
      <c r="J16" s="40">
        <f t="shared" si="4"/>
        <v>5</v>
      </c>
      <c r="K16" s="60">
        <f t="shared" si="4"/>
        <v>6.25</v>
      </c>
      <c r="L16" s="60">
        <f t="shared" si="4"/>
        <v>7.5</v>
      </c>
      <c r="M16" s="60">
        <f t="shared" si="4"/>
        <v>8.75</v>
      </c>
      <c r="N16" s="40">
        <f t="shared" si="4"/>
        <v>10</v>
      </c>
      <c r="O16" s="60">
        <f t="shared" si="4"/>
        <v>11.25</v>
      </c>
      <c r="P16" s="60">
        <f t="shared" si="2"/>
        <v>12.5</v>
      </c>
      <c r="Q16" s="60">
        <f t="shared" si="2"/>
        <v>13.75</v>
      </c>
      <c r="R16" s="70">
        <f t="shared" si="2"/>
        <v>15</v>
      </c>
    </row>
    <row r="17" spans="1:18" ht="12.75" thickBot="1">
      <c r="A17" s="34">
        <v>0.88</v>
      </c>
      <c r="B17" s="34">
        <v>0.26</v>
      </c>
      <c r="C17" s="60">
        <f t="shared" si="3"/>
        <v>0.26</v>
      </c>
      <c r="D17" s="60">
        <f t="shared" si="3"/>
        <v>0.52</v>
      </c>
      <c r="E17" s="60">
        <f t="shared" si="3"/>
        <v>0.78</v>
      </c>
      <c r="F17" s="60">
        <f t="shared" si="3"/>
        <v>1.04</v>
      </c>
      <c r="G17" s="60">
        <f t="shared" si="3"/>
        <v>1.3</v>
      </c>
      <c r="H17" s="60">
        <f t="shared" si="4"/>
        <v>2.6</v>
      </c>
      <c r="I17" s="60">
        <f t="shared" si="4"/>
        <v>3.9000000000000004</v>
      </c>
      <c r="J17" s="40">
        <f t="shared" si="4"/>
        <v>5.2</v>
      </c>
      <c r="K17" s="60">
        <f t="shared" si="4"/>
        <v>6.5</v>
      </c>
      <c r="L17" s="60">
        <f t="shared" si="4"/>
        <v>7.800000000000001</v>
      </c>
      <c r="M17" s="60">
        <f t="shared" si="4"/>
        <v>9.1</v>
      </c>
      <c r="N17" s="40">
        <f t="shared" si="4"/>
        <v>10.4</v>
      </c>
      <c r="O17" s="60">
        <f t="shared" si="4"/>
        <v>11.700000000000001</v>
      </c>
      <c r="P17" s="60">
        <f t="shared" si="2"/>
        <v>13</v>
      </c>
      <c r="Q17" s="60">
        <f t="shared" si="2"/>
        <v>14.3</v>
      </c>
      <c r="R17" s="70">
        <f t="shared" si="2"/>
        <v>15.600000000000001</v>
      </c>
    </row>
    <row r="18" spans="1:18" ht="12.75" thickBot="1">
      <c r="A18" s="34">
        <v>0.9</v>
      </c>
      <c r="B18" s="34">
        <v>0.28</v>
      </c>
      <c r="C18" s="60">
        <f t="shared" si="3"/>
        <v>0.28</v>
      </c>
      <c r="D18" s="60">
        <f t="shared" si="3"/>
        <v>0.56</v>
      </c>
      <c r="E18" s="60">
        <f t="shared" si="3"/>
        <v>0.8400000000000001</v>
      </c>
      <c r="F18" s="60">
        <f t="shared" si="3"/>
        <v>1.12</v>
      </c>
      <c r="G18" s="60">
        <f t="shared" si="3"/>
        <v>1.4000000000000001</v>
      </c>
      <c r="H18" s="60">
        <f t="shared" si="4"/>
        <v>2.8000000000000003</v>
      </c>
      <c r="I18" s="60">
        <f t="shared" si="4"/>
        <v>4.2</v>
      </c>
      <c r="J18" s="40">
        <f t="shared" si="4"/>
        <v>5.6000000000000005</v>
      </c>
      <c r="K18" s="60">
        <f t="shared" si="4"/>
        <v>7.000000000000001</v>
      </c>
      <c r="L18" s="60">
        <f t="shared" si="4"/>
        <v>8.4</v>
      </c>
      <c r="M18" s="60">
        <f t="shared" si="4"/>
        <v>9.8</v>
      </c>
      <c r="N18" s="40">
        <f t="shared" si="4"/>
        <v>11.200000000000001</v>
      </c>
      <c r="O18" s="60">
        <f t="shared" si="4"/>
        <v>12.600000000000001</v>
      </c>
      <c r="P18" s="60">
        <f t="shared" si="2"/>
        <v>14.000000000000002</v>
      </c>
      <c r="Q18" s="60">
        <f t="shared" si="2"/>
        <v>15.400000000000002</v>
      </c>
      <c r="R18" s="70">
        <f t="shared" si="2"/>
        <v>16.8</v>
      </c>
    </row>
    <row r="19" spans="1:18" ht="12.75" thickBot="1">
      <c r="A19" s="34">
        <v>0.92</v>
      </c>
      <c r="B19" s="34">
        <v>0.29</v>
      </c>
      <c r="C19" s="60">
        <f t="shared" si="3"/>
        <v>0.29</v>
      </c>
      <c r="D19" s="60">
        <f t="shared" si="3"/>
        <v>0.58</v>
      </c>
      <c r="E19" s="60">
        <f t="shared" si="3"/>
        <v>0.8699999999999999</v>
      </c>
      <c r="F19" s="60">
        <f t="shared" si="3"/>
        <v>1.16</v>
      </c>
      <c r="G19" s="60">
        <f t="shared" si="3"/>
        <v>1.45</v>
      </c>
      <c r="H19" s="60">
        <f t="shared" si="4"/>
        <v>2.9</v>
      </c>
      <c r="I19" s="60">
        <f t="shared" si="4"/>
        <v>4.35</v>
      </c>
      <c r="J19" s="40">
        <f t="shared" si="4"/>
        <v>5.8</v>
      </c>
      <c r="K19" s="60">
        <f t="shared" si="4"/>
        <v>7.249999999999999</v>
      </c>
      <c r="L19" s="60">
        <f t="shared" si="4"/>
        <v>8.7</v>
      </c>
      <c r="M19" s="60">
        <f t="shared" si="4"/>
        <v>10.149999999999999</v>
      </c>
      <c r="N19" s="40">
        <f t="shared" si="4"/>
        <v>11.6</v>
      </c>
      <c r="O19" s="60">
        <f t="shared" si="4"/>
        <v>13.049999999999999</v>
      </c>
      <c r="P19" s="60">
        <f aca="true" t="shared" si="5" ref="P19:R24">P$2*$B19</f>
        <v>14.499999999999998</v>
      </c>
      <c r="Q19" s="60">
        <f t="shared" si="5"/>
        <v>15.95</v>
      </c>
      <c r="R19" s="70">
        <f t="shared" si="5"/>
        <v>17.4</v>
      </c>
    </row>
    <row r="20" spans="1:18" ht="12.75" thickBot="1">
      <c r="A20" s="34">
        <v>0.94</v>
      </c>
      <c r="B20" s="34">
        <v>0.3</v>
      </c>
      <c r="C20" s="60">
        <f t="shared" si="3"/>
        <v>0.3</v>
      </c>
      <c r="D20" s="60">
        <f t="shared" si="3"/>
        <v>0.6</v>
      </c>
      <c r="E20" s="60">
        <f t="shared" si="3"/>
        <v>0.8999999999999999</v>
      </c>
      <c r="F20" s="60">
        <f t="shared" si="3"/>
        <v>1.2</v>
      </c>
      <c r="G20" s="60">
        <f t="shared" si="3"/>
        <v>1.5</v>
      </c>
      <c r="H20" s="60">
        <f t="shared" si="4"/>
        <v>3</v>
      </c>
      <c r="I20" s="60">
        <f t="shared" si="4"/>
        <v>4.5</v>
      </c>
      <c r="J20" s="40">
        <f t="shared" si="4"/>
        <v>6</v>
      </c>
      <c r="K20" s="60">
        <f t="shared" si="4"/>
        <v>7.5</v>
      </c>
      <c r="L20" s="60">
        <f t="shared" si="4"/>
        <v>9</v>
      </c>
      <c r="M20" s="60">
        <f t="shared" si="4"/>
        <v>10.5</v>
      </c>
      <c r="N20" s="40">
        <f t="shared" si="4"/>
        <v>12</v>
      </c>
      <c r="O20" s="60">
        <f t="shared" si="4"/>
        <v>13.5</v>
      </c>
      <c r="P20" s="60">
        <f t="shared" si="5"/>
        <v>15</v>
      </c>
      <c r="Q20" s="60">
        <f t="shared" si="5"/>
        <v>16.5</v>
      </c>
      <c r="R20" s="70">
        <f t="shared" si="5"/>
        <v>18</v>
      </c>
    </row>
    <row r="21" spans="1:18" ht="12.75" thickBot="1">
      <c r="A21" s="34">
        <v>0.96</v>
      </c>
      <c r="B21" s="34">
        <v>0.31</v>
      </c>
      <c r="C21" s="60">
        <f t="shared" si="3"/>
        <v>0.31</v>
      </c>
      <c r="D21" s="60">
        <f t="shared" si="3"/>
        <v>0.62</v>
      </c>
      <c r="E21" s="60">
        <f t="shared" si="3"/>
        <v>0.9299999999999999</v>
      </c>
      <c r="F21" s="60">
        <f t="shared" si="3"/>
        <v>1.24</v>
      </c>
      <c r="G21" s="60">
        <f t="shared" si="3"/>
        <v>1.55</v>
      </c>
      <c r="H21" s="60">
        <f t="shared" si="4"/>
        <v>3.1</v>
      </c>
      <c r="I21" s="60">
        <f t="shared" si="4"/>
        <v>4.65</v>
      </c>
      <c r="J21" s="40">
        <f t="shared" si="4"/>
        <v>6.2</v>
      </c>
      <c r="K21" s="60">
        <f t="shared" si="4"/>
        <v>7.75</v>
      </c>
      <c r="L21" s="60">
        <f t="shared" si="4"/>
        <v>9.3</v>
      </c>
      <c r="M21" s="60">
        <f t="shared" si="4"/>
        <v>10.85</v>
      </c>
      <c r="N21" s="40">
        <f t="shared" si="4"/>
        <v>12.4</v>
      </c>
      <c r="O21" s="60">
        <f t="shared" si="4"/>
        <v>13.95</v>
      </c>
      <c r="P21" s="60">
        <f t="shared" si="5"/>
        <v>15.5</v>
      </c>
      <c r="Q21" s="60">
        <f t="shared" si="5"/>
        <v>17.05</v>
      </c>
      <c r="R21" s="70">
        <f t="shared" si="5"/>
        <v>18.6</v>
      </c>
    </row>
    <row r="22" spans="1:18" ht="12.75" thickBot="1">
      <c r="A22" s="34">
        <v>0.98</v>
      </c>
      <c r="B22" s="34">
        <v>0.32</v>
      </c>
      <c r="C22" s="60">
        <f aca="true" t="shared" si="6" ref="C22:R37">C$2*$B22</f>
        <v>0.32</v>
      </c>
      <c r="D22" s="60">
        <f t="shared" si="6"/>
        <v>0.64</v>
      </c>
      <c r="E22" s="60">
        <f t="shared" si="6"/>
        <v>0.96</v>
      </c>
      <c r="F22" s="60">
        <f t="shared" si="6"/>
        <v>1.28</v>
      </c>
      <c r="G22" s="60">
        <f t="shared" si="6"/>
        <v>1.6</v>
      </c>
      <c r="H22" s="60">
        <f t="shared" si="6"/>
        <v>3.2</v>
      </c>
      <c r="I22" s="60">
        <f t="shared" si="6"/>
        <v>4.8</v>
      </c>
      <c r="J22" s="40">
        <f t="shared" si="6"/>
        <v>6.4</v>
      </c>
      <c r="K22" s="60">
        <f t="shared" si="6"/>
        <v>8</v>
      </c>
      <c r="L22" s="60">
        <f t="shared" si="6"/>
        <v>9.6</v>
      </c>
      <c r="M22" s="60">
        <f t="shared" si="6"/>
        <v>11.200000000000001</v>
      </c>
      <c r="N22" s="40">
        <f t="shared" si="6"/>
        <v>12.8</v>
      </c>
      <c r="O22" s="60">
        <f t="shared" si="6"/>
        <v>14.4</v>
      </c>
      <c r="P22" s="60">
        <f t="shared" si="5"/>
        <v>16</v>
      </c>
      <c r="Q22" s="60">
        <f t="shared" si="5"/>
        <v>17.6</v>
      </c>
      <c r="R22" s="70">
        <f t="shared" si="5"/>
        <v>19.2</v>
      </c>
    </row>
    <row r="23" spans="1:18" ht="12.75" thickBot="1">
      <c r="A23" s="34">
        <v>1</v>
      </c>
      <c r="B23" s="34">
        <v>0.33</v>
      </c>
      <c r="C23" s="27">
        <f t="shared" si="6"/>
        <v>0.33</v>
      </c>
      <c r="D23" s="27">
        <f t="shared" si="6"/>
        <v>0.66</v>
      </c>
      <c r="E23" s="27">
        <f t="shared" si="6"/>
        <v>0.99</v>
      </c>
      <c r="F23" s="27">
        <f t="shared" si="6"/>
        <v>1.32</v>
      </c>
      <c r="G23" s="27">
        <f t="shared" si="6"/>
        <v>1.6500000000000001</v>
      </c>
      <c r="H23" s="27">
        <f t="shared" si="6"/>
        <v>3.3000000000000003</v>
      </c>
      <c r="I23" s="27">
        <f t="shared" si="6"/>
        <v>4.95</v>
      </c>
      <c r="J23" s="40">
        <f t="shared" si="6"/>
        <v>6.6000000000000005</v>
      </c>
      <c r="K23" s="27">
        <f t="shared" si="6"/>
        <v>8.25</v>
      </c>
      <c r="L23" s="27">
        <f t="shared" si="6"/>
        <v>9.9</v>
      </c>
      <c r="M23" s="27">
        <f t="shared" si="6"/>
        <v>11.55</v>
      </c>
      <c r="N23" s="40">
        <f t="shared" si="6"/>
        <v>13.200000000000001</v>
      </c>
      <c r="O23" s="27">
        <f t="shared" si="6"/>
        <v>14.850000000000001</v>
      </c>
      <c r="P23" s="27">
        <f t="shared" si="5"/>
        <v>16.5</v>
      </c>
      <c r="Q23" s="27">
        <f t="shared" si="5"/>
        <v>18.150000000000002</v>
      </c>
      <c r="R23" s="70">
        <f t="shared" si="5"/>
        <v>19.8</v>
      </c>
    </row>
    <row r="24" spans="1:18" ht="12.75" thickBot="1">
      <c r="A24" s="34">
        <v>1.02</v>
      </c>
      <c r="B24" s="34">
        <v>0.35</v>
      </c>
      <c r="C24" s="60">
        <f t="shared" si="6"/>
        <v>0.35</v>
      </c>
      <c r="D24" s="60">
        <f t="shared" si="6"/>
        <v>0.7</v>
      </c>
      <c r="E24" s="60">
        <f t="shared" si="6"/>
        <v>1.0499999999999998</v>
      </c>
      <c r="F24" s="60">
        <f t="shared" si="6"/>
        <v>1.4</v>
      </c>
      <c r="G24" s="60">
        <f t="shared" si="6"/>
        <v>1.75</v>
      </c>
      <c r="H24" s="60">
        <f t="shared" si="6"/>
        <v>3.5</v>
      </c>
      <c r="I24" s="60">
        <f t="shared" si="6"/>
        <v>5.25</v>
      </c>
      <c r="J24" s="40">
        <f t="shared" si="6"/>
        <v>7</v>
      </c>
      <c r="K24" s="60">
        <f t="shared" si="6"/>
        <v>8.75</v>
      </c>
      <c r="L24" s="60">
        <f t="shared" si="6"/>
        <v>10.5</v>
      </c>
      <c r="M24" s="60">
        <f t="shared" si="6"/>
        <v>12.25</v>
      </c>
      <c r="N24" s="40">
        <f t="shared" si="6"/>
        <v>14</v>
      </c>
      <c r="O24" s="60">
        <f t="shared" si="6"/>
        <v>15.749999999999998</v>
      </c>
      <c r="P24" s="60">
        <f t="shared" si="5"/>
        <v>17.5</v>
      </c>
      <c r="Q24" s="60">
        <f t="shared" si="5"/>
        <v>19.25</v>
      </c>
      <c r="R24" s="70">
        <f t="shared" si="5"/>
        <v>21</v>
      </c>
    </row>
    <row r="25" spans="1:18" ht="12.75" thickBot="1">
      <c r="A25" s="34">
        <v>1.04</v>
      </c>
      <c r="B25" s="34">
        <v>0.36</v>
      </c>
      <c r="C25" s="60">
        <f t="shared" si="6"/>
        <v>0.36</v>
      </c>
      <c r="D25" s="60">
        <f t="shared" si="6"/>
        <v>0.72</v>
      </c>
      <c r="E25" s="60">
        <f t="shared" si="6"/>
        <v>1.08</v>
      </c>
      <c r="F25" s="60">
        <f t="shared" si="6"/>
        <v>1.44</v>
      </c>
      <c r="G25" s="60">
        <f t="shared" si="6"/>
        <v>1.7999999999999998</v>
      </c>
      <c r="H25" s="60">
        <f t="shared" si="6"/>
        <v>3.5999999999999996</v>
      </c>
      <c r="I25" s="60">
        <f t="shared" si="6"/>
        <v>5.3999999999999995</v>
      </c>
      <c r="J25" s="40">
        <f t="shared" si="6"/>
        <v>7.199999999999999</v>
      </c>
      <c r="K25" s="60">
        <f t="shared" si="6"/>
        <v>9</v>
      </c>
      <c r="L25" s="60">
        <f t="shared" si="6"/>
        <v>10.799999999999999</v>
      </c>
      <c r="M25" s="60">
        <f t="shared" si="6"/>
        <v>12.6</v>
      </c>
      <c r="N25" s="40">
        <f t="shared" si="6"/>
        <v>14.399999999999999</v>
      </c>
      <c r="O25" s="60">
        <f t="shared" si="6"/>
        <v>16.2</v>
      </c>
      <c r="P25" s="60">
        <f t="shared" si="6"/>
        <v>18</v>
      </c>
      <c r="Q25" s="60">
        <f t="shared" si="6"/>
        <v>19.8</v>
      </c>
      <c r="R25" s="70">
        <f t="shared" si="6"/>
        <v>21.599999999999998</v>
      </c>
    </row>
    <row r="26" spans="1:18" ht="12.75" thickBot="1">
      <c r="A26" s="34">
        <v>1.06</v>
      </c>
      <c r="B26" s="34">
        <v>0.38</v>
      </c>
      <c r="C26" s="60">
        <f aca="true" t="shared" si="7" ref="C26:R26">C$2*$B26</f>
        <v>0.38</v>
      </c>
      <c r="D26" s="60">
        <f t="shared" si="7"/>
        <v>0.76</v>
      </c>
      <c r="E26" s="60">
        <f t="shared" si="7"/>
        <v>1.1400000000000001</v>
      </c>
      <c r="F26" s="60">
        <f t="shared" si="7"/>
        <v>1.52</v>
      </c>
      <c r="G26" s="60">
        <f t="shared" si="7"/>
        <v>1.9</v>
      </c>
      <c r="H26" s="60">
        <f t="shared" si="7"/>
        <v>3.8</v>
      </c>
      <c r="I26" s="60">
        <f t="shared" si="7"/>
        <v>5.7</v>
      </c>
      <c r="J26" s="40">
        <f t="shared" si="7"/>
        <v>7.6</v>
      </c>
      <c r="K26" s="60">
        <f t="shared" si="7"/>
        <v>9.5</v>
      </c>
      <c r="L26" s="60">
        <f t="shared" si="7"/>
        <v>11.4</v>
      </c>
      <c r="M26" s="60">
        <f t="shared" si="7"/>
        <v>13.3</v>
      </c>
      <c r="N26" s="40">
        <f t="shared" si="7"/>
        <v>15.2</v>
      </c>
      <c r="O26" s="60">
        <f t="shared" si="7"/>
        <v>17.1</v>
      </c>
      <c r="P26" s="60">
        <f t="shared" si="7"/>
        <v>19</v>
      </c>
      <c r="Q26" s="60">
        <f t="shared" si="7"/>
        <v>20.9</v>
      </c>
      <c r="R26" s="70">
        <f t="shared" si="7"/>
        <v>22.8</v>
      </c>
    </row>
    <row r="27" spans="1:18" ht="12.75" thickBot="1">
      <c r="A27" s="34">
        <v>1.08</v>
      </c>
      <c r="B27" s="34">
        <v>0.4</v>
      </c>
      <c r="C27" s="60">
        <f t="shared" si="6"/>
        <v>0.4</v>
      </c>
      <c r="D27" s="60">
        <f t="shared" si="6"/>
        <v>0.8</v>
      </c>
      <c r="E27" s="60">
        <f t="shared" si="6"/>
        <v>1.2000000000000002</v>
      </c>
      <c r="F27" s="60">
        <f t="shared" si="6"/>
        <v>1.6</v>
      </c>
      <c r="G27" s="60">
        <f t="shared" si="6"/>
        <v>2</v>
      </c>
      <c r="H27" s="60">
        <f aca="true" t="shared" si="8" ref="H27:R27">H$2*$B27</f>
        <v>4</v>
      </c>
      <c r="I27" s="60">
        <f t="shared" si="8"/>
        <v>6</v>
      </c>
      <c r="J27" s="40">
        <f t="shared" si="8"/>
        <v>8</v>
      </c>
      <c r="K27" s="60">
        <f t="shared" si="8"/>
        <v>10</v>
      </c>
      <c r="L27" s="60">
        <f t="shared" si="8"/>
        <v>12</v>
      </c>
      <c r="M27" s="60">
        <f t="shared" si="8"/>
        <v>14</v>
      </c>
      <c r="N27" s="40">
        <f t="shared" si="8"/>
        <v>16</v>
      </c>
      <c r="O27" s="60">
        <f t="shared" si="8"/>
        <v>18</v>
      </c>
      <c r="P27" s="60">
        <f t="shared" si="8"/>
        <v>20</v>
      </c>
      <c r="Q27" s="60">
        <f t="shared" si="8"/>
        <v>22</v>
      </c>
      <c r="R27" s="70">
        <f t="shared" si="8"/>
        <v>24</v>
      </c>
    </row>
    <row r="28" spans="1:18" ht="12.75" thickBot="1">
      <c r="A28" s="34">
        <v>1.1</v>
      </c>
      <c r="B28" s="34">
        <v>0.42</v>
      </c>
      <c r="C28" s="60">
        <f t="shared" si="6"/>
        <v>0.42</v>
      </c>
      <c r="D28" s="60">
        <f t="shared" si="6"/>
        <v>0.84</v>
      </c>
      <c r="E28" s="60">
        <f t="shared" si="6"/>
        <v>1.26</v>
      </c>
      <c r="F28" s="60">
        <f t="shared" si="6"/>
        <v>1.68</v>
      </c>
      <c r="G28" s="60">
        <f t="shared" si="6"/>
        <v>2.1</v>
      </c>
      <c r="H28" s="60">
        <f t="shared" si="6"/>
        <v>4.2</v>
      </c>
      <c r="I28" s="60">
        <f t="shared" si="6"/>
        <v>6.3</v>
      </c>
      <c r="J28" s="40">
        <f t="shared" si="6"/>
        <v>8.4</v>
      </c>
      <c r="K28" s="60">
        <f t="shared" si="6"/>
        <v>10.5</v>
      </c>
      <c r="L28" s="60">
        <f t="shared" si="6"/>
        <v>12.6</v>
      </c>
      <c r="M28" s="60">
        <f t="shared" si="6"/>
        <v>14.7</v>
      </c>
      <c r="N28" s="40">
        <f t="shared" si="6"/>
        <v>16.8</v>
      </c>
      <c r="O28" s="60">
        <f t="shared" si="6"/>
        <v>18.9</v>
      </c>
      <c r="P28" s="60">
        <f aca="true" t="shared" si="9" ref="P28:R30">P$2*$B28</f>
        <v>21</v>
      </c>
      <c r="Q28" s="60">
        <f t="shared" si="9"/>
        <v>23.099999999999998</v>
      </c>
      <c r="R28" s="70">
        <f t="shared" si="9"/>
        <v>25.2</v>
      </c>
    </row>
    <row r="29" spans="1:18" ht="12.75" thickBot="1">
      <c r="A29" s="34">
        <v>1.12</v>
      </c>
      <c r="B29" s="34">
        <v>0.43</v>
      </c>
      <c r="C29" s="60">
        <f t="shared" si="6"/>
        <v>0.43</v>
      </c>
      <c r="D29" s="60">
        <f t="shared" si="6"/>
        <v>0.86</v>
      </c>
      <c r="E29" s="60">
        <f t="shared" si="6"/>
        <v>1.29</v>
      </c>
      <c r="F29" s="60">
        <f t="shared" si="6"/>
        <v>1.72</v>
      </c>
      <c r="G29" s="60">
        <f t="shared" si="6"/>
        <v>2.15</v>
      </c>
      <c r="H29" s="60">
        <f t="shared" si="6"/>
        <v>4.3</v>
      </c>
      <c r="I29" s="60">
        <f t="shared" si="6"/>
        <v>6.45</v>
      </c>
      <c r="J29" s="40">
        <f t="shared" si="6"/>
        <v>8.6</v>
      </c>
      <c r="K29" s="60">
        <f t="shared" si="6"/>
        <v>10.75</v>
      </c>
      <c r="L29" s="60">
        <f t="shared" si="6"/>
        <v>12.9</v>
      </c>
      <c r="M29" s="60">
        <f t="shared" si="6"/>
        <v>15.049999999999999</v>
      </c>
      <c r="N29" s="40">
        <f t="shared" si="6"/>
        <v>17.2</v>
      </c>
      <c r="O29" s="60">
        <f t="shared" si="6"/>
        <v>19.35</v>
      </c>
      <c r="P29" s="60">
        <f t="shared" si="9"/>
        <v>21.5</v>
      </c>
      <c r="Q29" s="60">
        <f t="shared" si="9"/>
        <v>23.65</v>
      </c>
      <c r="R29" s="70">
        <f t="shared" si="9"/>
        <v>25.8</v>
      </c>
    </row>
    <row r="30" spans="1:18" ht="12.75" thickBot="1">
      <c r="A30" s="34">
        <v>1.14</v>
      </c>
      <c r="B30" s="34">
        <v>0.43</v>
      </c>
      <c r="C30" s="60">
        <f t="shared" si="6"/>
        <v>0.43</v>
      </c>
      <c r="D30" s="60">
        <f t="shared" si="6"/>
        <v>0.86</v>
      </c>
      <c r="E30" s="60">
        <f t="shared" si="6"/>
        <v>1.29</v>
      </c>
      <c r="F30" s="60">
        <f t="shared" si="6"/>
        <v>1.72</v>
      </c>
      <c r="G30" s="60">
        <f t="shared" si="6"/>
        <v>2.15</v>
      </c>
      <c r="H30" s="60">
        <f t="shared" si="6"/>
        <v>4.3</v>
      </c>
      <c r="I30" s="60">
        <f t="shared" si="6"/>
        <v>6.45</v>
      </c>
      <c r="J30" s="40">
        <f t="shared" si="6"/>
        <v>8.6</v>
      </c>
      <c r="K30" s="60">
        <f t="shared" si="6"/>
        <v>10.75</v>
      </c>
      <c r="L30" s="60">
        <f t="shared" si="6"/>
        <v>12.9</v>
      </c>
      <c r="M30" s="60">
        <f t="shared" si="6"/>
        <v>15.049999999999999</v>
      </c>
      <c r="N30" s="40">
        <f t="shared" si="6"/>
        <v>17.2</v>
      </c>
      <c r="O30" s="60">
        <f t="shared" si="6"/>
        <v>19.35</v>
      </c>
      <c r="P30" s="60">
        <f t="shared" si="9"/>
        <v>21.5</v>
      </c>
      <c r="Q30" s="60">
        <f t="shared" si="9"/>
        <v>23.65</v>
      </c>
      <c r="R30" s="70">
        <f t="shared" si="9"/>
        <v>25.8</v>
      </c>
    </row>
    <row r="31" spans="1:18" ht="12.75" thickBot="1">
      <c r="A31" s="34">
        <v>1.16</v>
      </c>
      <c r="B31" s="34">
        <v>0.44</v>
      </c>
      <c r="C31" s="60">
        <f t="shared" si="6"/>
        <v>0.44</v>
      </c>
      <c r="D31" s="60">
        <f t="shared" si="6"/>
        <v>0.88</v>
      </c>
      <c r="E31" s="60">
        <f t="shared" si="6"/>
        <v>1.32</v>
      </c>
      <c r="F31" s="60">
        <f t="shared" si="6"/>
        <v>1.76</v>
      </c>
      <c r="G31" s="60">
        <f t="shared" si="6"/>
        <v>2.2</v>
      </c>
      <c r="H31" s="60">
        <f t="shared" si="6"/>
        <v>4.4</v>
      </c>
      <c r="I31" s="60">
        <f t="shared" si="6"/>
        <v>6.6</v>
      </c>
      <c r="J31" s="40">
        <f t="shared" si="6"/>
        <v>8.8</v>
      </c>
      <c r="K31" s="60">
        <f t="shared" si="6"/>
        <v>11</v>
      </c>
      <c r="L31" s="60">
        <f t="shared" si="6"/>
        <v>13.2</v>
      </c>
      <c r="M31" s="60">
        <f t="shared" si="6"/>
        <v>15.4</v>
      </c>
      <c r="N31" s="40">
        <f t="shared" si="6"/>
        <v>17.6</v>
      </c>
      <c r="O31" s="60">
        <f t="shared" si="6"/>
        <v>19.8</v>
      </c>
      <c r="P31" s="60">
        <f t="shared" si="6"/>
        <v>22</v>
      </c>
      <c r="Q31" s="60">
        <f t="shared" si="6"/>
        <v>24.2</v>
      </c>
      <c r="R31" s="70">
        <f t="shared" si="6"/>
        <v>26.4</v>
      </c>
    </row>
    <row r="32" spans="1:18" ht="12.75" thickBot="1">
      <c r="A32" s="34">
        <v>1.18</v>
      </c>
      <c r="B32" s="34">
        <v>0.46</v>
      </c>
      <c r="C32" s="60">
        <f aca="true" t="shared" si="10" ref="C32:R32">C$2*$B32</f>
        <v>0.46</v>
      </c>
      <c r="D32" s="60">
        <f t="shared" si="10"/>
        <v>0.92</v>
      </c>
      <c r="E32" s="60">
        <f t="shared" si="10"/>
        <v>1.3800000000000001</v>
      </c>
      <c r="F32" s="60">
        <f t="shared" si="10"/>
        <v>1.84</v>
      </c>
      <c r="G32" s="60">
        <f t="shared" si="10"/>
        <v>2.3000000000000003</v>
      </c>
      <c r="H32" s="60">
        <f t="shared" si="10"/>
        <v>4.6000000000000005</v>
      </c>
      <c r="I32" s="60">
        <f t="shared" si="10"/>
        <v>6.9</v>
      </c>
      <c r="J32" s="40">
        <f t="shared" si="10"/>
        <v>9.200000000000001</v>
      </c>
      <c r="K32" s="60">
        <f t="shared" si="10"/>
        <v>11.5</v>
      </c>
      <c r="L32" s="60">
        <f t="shared" si="10"/>
        <v>13.8</v>
      </c>
      <c r="M32" s="60">
        <f t="shared" si="10"/>
        <v>16.1</v>
      </c>
      <c r="N32" s="40">
        <f t="shared" si="10"/>
        <v>18.400000000000002</v>
      </c>
      <c r="O32" s="60">
        <f t="shared" si="10"/>
        <v>20.7</v>
      </c>
      <c r="P32" s="60">
        <f t="shared" si="10"/>
        <v>23</v>
      </c>
      <c r="Q32" s="60">
        <f t="shared" si="10"/>
        <v>25.3</v>
      </c>
      <c r="R32" s="70">
        <f t="shared" si="10"/>
        <v>27.6</v>
      </c>
    </row>
    <row r="33" spans="1:18" ht="12.75" thickBot="1">
      <c r="A33" s="34">
        <v>1.2</v>
      </c>
      <c r="B33" s="34">
        <v>0.47</v>
      </c>
      <c r="C33" s="27">
        <f t="shared" si="6"/>
        <v>0.47</v>
      </c>
      <c r="D33" s="27">
        <f t="shared" si="6"/>
        <v>0.94</v>
      </c>
      <c r="E33" s="27">
        <f t="shared" si="6"/>
        <v>1.41</v>
      </c>
      <c r="F33" s="27">
        <f t="shared" si="6"/>
        <v>1.88</v>
      </c>
      <c r="G33" s="27">
        <f t="shared" si="6"/>
        <v>2.3499999999999996</v>
      </c>
      <c r="H33" s="27">
        <f aca="true" t="shared" si="11" ref="H33:R33">H$2*$B33</f>
        <v>4.699999999999999</v>
      </c>
      <c r="I33" s="27">
        <f t="shared" si="11"/>
        <v>7.05</v>
      </c>
      <c r="J33" s="40">
        <f t="shared" si="11"/>
        <v>9.399999999999999</v>
      </c>
      <c r="K33" s="27">
        <f t="shared" si="11"/>
        <v>11.75</v>
      </c>
      <c r="L33" s="27">
        <f t="shared" si="11"/>
        <v>14.1</v>
      </c>
      <c r="M33" s="27">
        <f t="shared" si="11"/>
        <v>16.45</v>
      </c>
      <c r="N33" s="40">
        <f t="shared" si="11"/>
        <v>18.799999999999997</v>
      </c>
      <c r="O33" s="27">
        <f t="shared" si="11"/>
        <v>21.15</v>
      </c>
      <c r="P33" s="27">
        <f t="shared" si="11"/>
        <v>23.5</v>
      </c>
      <c r="Q33" s="27">
        <f t="shared" si="11"/>
        <v>25.849999999999998</v>
      </c>
      <c r="R33" s="70">
        <f t="shared" si="11"/>
        <v>28.2</v>
      </c>
    </row>
    <row r="34" spans="1:18" ht="12.75" thickBot="1">
      <c r="A34" s="34">
        <v>1.22</v>
      </c>
      <c r="B34" s="34">
        <v>0.48</v>
      </c>
      <c r="C34" s="60">
        <f t="shared" si="6"/>
        <v>0.48</v>
      </c>
      <c r="D34" s="60">
        <f t="shared" si="6"/>
        <v>0.96</v>
      </c>
      <c r="E34" s="60">
        <f t="shared" si="6"/>
        <v>1.44</v>
      </c>
      <c r="F34" s="60">
        <f t="shared" si="6"/>
        <v>1.92</v>
      </c>
      <c r="G34" s="60">
        <f t="shared" si="6"/>
        <v>2.4</v>
      </c>
      <c r="H34" s="60">
        <f t="shared" si="6"/>
        <v>4.8</v>
      </c>
      <c r="I34" s="60">
        <f t="shared" si="6"/>
        <v>7.199999999999999</v>
      </c>
      <c r="J34" s="40">
        <f t="shared" si="6"/>
        <v>9.6</v>
      </c>
      <c r="K34" s="60">
        <f t="shared" si="6"/>
        <v>12</v>
      </c>
      <c r="L34" s="60">
        <f t="shared" si="6"/>
        <v>14.399999999999999</v>
      </c>
      <c r="M34" s="60">
        <f t="shared" si="6"/>
        <v>16.8</v>
      </c>
      <c r="N34" s="40">
        <f t="shared" si="6"/>
        <v>19.2</v>
      </c>
      <c r="O34" s="60">
        <f t="shared" si="6"/>
        <v>21.599999999999998</v>
      </c>
      <c r="P34" s="60">
        <f aca="true" t="shared" si="12" ref="P34:R35">P$2*$B34</f>
        <v>24</v>
      </c>
      <c r="Q34" s="60">
        <f t="shared" si="12"/>
        <v>26.4</v>
      </c>
      <c r="R34" s="70">
        <f t="shared" si="12"/>
        <v>28.799999999999997</v>
      </c>
    </row>
    <row r="35" spans="1:18" ht="12.75" thickBot="1">
      <c r="A35" s="34">
        <v>1.24</v>
      </c>
      <c r="B35" s="34">
        <v>0.51</v>
      </c>
      <c r="C35" s="60">
        <f t="shared" si="6"/>
        <v>0.51</v>
      </c>
      <c r="D35" s="60">
        <f t="shared" si="6"/>
        <v>1.02</v>
      </c>
      <c r="E35" s="60">
        <f t="shared" si="6"/>
        <v>1.53</v>
      </c>
      <c r="F35" s="60">
        <f t="shared" si="6"/>
        <v>2.04</v>
      </c>
      <c r="G35" s="60">
        <f t="shared" si="6"/>
        <v>2.55</v>
      </c>
      <c r="H35" s="60">
        <f t="shared" si="6"/>
        <v>5.1</v>
      </c>
      <c r="I35" s="60">
        <f t="shared" si="6"/>
        <v>7.65</v>
      </c>
      <c r="J35" s="40">
        <f t="shared" si="6"/>
        <v>10.2</v>
      </c>
      <c r="K35" s="60">
        <f t="shared" si="6"/>
        <v>12.75</v>
      </c>
      <c r="L35" s="60">
        <f t="shared" si="6"/>
        <v>15.3</v>
      </c>
      <c r="M35" s="60">
        <f t="shared" si="6"/>
        <v>17.85</v>
      </c>
      <c r="N35" s="40">
        <f t="shared" si="6"/>
        <v>20.4</v>
      </c>
      <c r="O35" s="60">
        <f t="shared" si="6"/>
        <v>22.95</v>
      </c>
      <c r="P35" s="60">
        <f t="shared" si="12"/>
        <v>25.5</v>
      </c>
      <c r="Q35" s="60">
        <f t="shared" si="12"/>
        <v>28.05</v>
      </c>
      <c r="R35" s="70">
        <f t="shared" si="12"/>
        <v>30.6</v>
      </c>
    </row>
    <row r="36" spans="1:18" ht="12.75" thickBot="1">
      <c r="A36" s="34">
        <v>1.26</v>
      </c>
      <c r="B36" s="34">
        <v>0.52</v>
      </c>
      <c r="C36" s="60">
        <f t="shared" si="6"/>
        <v>0.52</v>
      </c>
      <c r="D36" s="60">
        <f t="shared" si="6"/>
        <v>1.04</v>
      </c>
      <c r="E36" s="60">
        <f t="shared" si="6"/>
        <v>1.56</v>
      </c>
      <c r="F36" s="60">
        <f t="shared" si="6"/>
        <v>2.08</v>
      </c>
      <c r="G36" s="60">
        <f t="shared" si="6"/>
        <v>2.6</v>
      </c>
      <c r="H36" s="60">
        <f aca="true" t="shared" si="13" ref="H36:O36">H$2*$B36</f>
        <v>5.2</v>
      </c>
      <c r="I36" s="60">
        <f t="shared" si="13"/>
        <v>7.800000000000001</v>
      </c>
      <c r="J36" s="40">
        <f t="shared" si="13"/>
        <v>10.4</v>
      </c>
      <c r="K36" s="60">
        <f t="shared" si="13"/>
        <v>13</v>
      </c>
      <c r="L36" s="60">
        <f t="shared" si="13"/>
        <v>15.600000000000001</v>
      </c>
      <c r="M36" s="60">
        <f t="shared" si="13"/>
        <v>18.2</v>
      </c>
      <c r="N36" s="40">
        <f t="shared" si="13"/>
        <v>20.8</v>
      </c>
      <c r="O36" s="60">
        <f t="shared" si="13"/>
        <v>23.400000000000002</v>
      </c>
      <c r="P36" s="60">
        <f aca="true" t="shared" si="14" ref="P36:R39">P$2*$B36</f>
        <v>26</v>
      </c>
      <c r="Q36" s="60">
        <f t="shared" si="14"/>
        <v>28.6</v>
      </c>
      <c r="R36" s="70">
        <f t="shared" si="14"/>
        <v>31.200000000000003</v>
      </c>
    </row>
    <row r="37" spans="1:18" ht="12.75" thickBot="1">
      <c r="A37" s="34">
        <v>1.28</v>
      </c>
      <c r="B37" s="34">
        <v>0.54</v>
      </c>
      <c r="C37" s="60">
        <f t="shared" si="6"/>
        <v>0.54</v>
      </c>
      <c r="D37" s="60">
        <f t="shared" si="6"/>
        <v>1.08</v>
      </c>
      <c r="E37" s="60">
        <f t="shared" si="6"/>
        <v>1.62</v>
      </c>
      <c r="F37" s="60">
        <f t="shared" si="6"/>
        <v>2.16</v>
      </c>
      <c r="G37" s="60">
        <f t="shared" si="6"/>
        <v>2.7</v>
      </c>
      <c r="H37" s="60">
        <f t="shared" si="6"/>
        <v>5.4</v>
      </c>
      <c r="I37" s="60">
        <f t="shared" si="6"/>
        <v>8.100000000000001</v>
      </c>
      <c r="J37" s="40">
        <f t="shared" si="6"/>
        <v>10.8</v>
      </c>
      <c r="K37" s="60">
        <f t="shared" si="6"/>
        <v>13.5</v>
      </c>
      <c r="L37" s="60">
        <f t="shared" si="6"/>
        <v>16.200000000000003</v>
      </c>
      <c r="M37" s="60">
        <f t="shared" si="6"/>
        <v>18.900000000000002</v>
      </c>
      <c r="N37" s="40">
        <f t="shared" si="6"/>
        <v>21.6</v>
      </c>
      <c r="O37" s="60">
        <f t="shared" si="6"/>
        <v>24.3</v>
      </c>
      <c r="P37" s="60">
        <f t="shared" si="14"/>
        <v>27</v>
      </c>
      <c r="Q37" s="60">
        <f t="shared" si="14"/>
        <v>29.700000000000003</v>
      </c>
      <c r="R37" s="70">
        <f t="shared" si="14"/>
        <v>32.400000000000006</v>
      </c>
    </row>
    <row r="38" spans="1:18" ht="12.75" thickBot="1">
      <c r="A38" s="34">
        <v>1.3</v>
      </c>
      <c r="B38" s="34">
        <v>0.56</v>
      </c>
      <c r="C38" s="60">
        <f aca="true" t="shared" si="15" ref="C38:R53">C$2*$B38</f>
        <v>0.56</v>
      </c>
      <c r="D38" s="60">
        <f t="shared" si="15"/>
        <v>1.12</v>
      </c>
      <c r="E38" s="60">
        <f t="shared" si="15"/>
        <v>1.6800000000000002</v>
      </c>
      <c r="F38" s="60">
        <f t="shared" si="15"/>
        <v>2.24</v>
      </c>
      <c r="G38" s="60">
        <f t="shared" si="15"/>
        <v>2.8000000000000003</v>
      </c>
      <c r="H38" s="60">
        <f t="shared" si="15"/>
        <v>5.6000000000000005</v>
      </c>
      <c r="I38" s="60">
        <f t="shared" si="15"/>
        <v>8.4</v>
      </c>
      <c r="J38" s="40">
        <f t="shared" si="15"/>
        <v>11.200000000000001</v>
      </c>
      <c r="K38" s="60">
        <f t="shared" si="15"/>
        <v>14.000000000000002</v>
      </c>
      <c r="L38" s="60">
        <f t="shared" si="15"/>
        <v>16.8</v>
      </c>
      <c r="M38" s="60">
        <f t="shared" si="15"/>
        <v>19.6</v>
      </c>
      <c r="N38" s="40">
        <f t="shared" si="15"/>
        <v>22.400000000000002</v>
      </c>
      <c r="O38" s="60">
        <f t="shared" si="15"/>
        <v>25.200000000000003</v>
      </c>
      <c r="P38" s="60">
        <f t="shared" si="14"/>
        <v>28.000000000000004</v>
      </c>
      <c r="Q38" s="60">
        <f t="shared" si="14"/>
        <v>30.800000000000004</v>
      </c>
      <c r="R38" s="70">
        <f t="shared" si="14"/>
        <v>33.6</v>
      </c>
    </row>
    <row r="39" spans="1:18" ht="12.75" thickBot="1">
      <c r="A39" s="34">
        <v>1.32</v>
      </c>
      <c r="B39" s="34">
        <v>0.57</v>
      </c>
      <c r="C39" s="60">
        <f t="shared" si="15"/>
        <v>0.57</v>
      </c>
      <c r="D39" s="60">
        <f t="shared" si="15"/>
        <v>1.14</v>
      </c>
      <c r="E39" s="60">
        <f t="shared" si="15"/>
        <v>1.71</v>
      </c>
      <c r="F39" s="60">
        <f t="shared" si="15"/>
        <v>2.28</v>
      </c>
      <c r="G39" s="60">
        <f t="shared" si="15"/>
        <v>2.8499999999999996</v>
      </c>
      <c r="H39" s="60">
        <f t="shared" si="15"/>
        <v>5.699999999999999</v>
      </c>
      <c r="I39" s="60">
        <f t="shared" si="15"/>
        <v>8.549999999999999</v>
      </c>
      <c r="J39" s="40">
        <f t="shared" si="15"/>
        <v>11.399999999999999</v>
      </c>
      <c r="K39" s="60">
        <f t="shared" si="15"/>
        <v>14.249999999999998</v>
      </c>
      <c r="L39" s="60">
        <f t="shared" si="15"/>
        <v>17.099999999999998</v>
      </c>
      <c r="M39" s="60">
        <f t="shared" si="15"/>
        <v>19.95</v>
      </c>
      <c r="N39" s="40">
        <f t="shared" si="15"/>
        <v>22.799999999999997</v>
      </c>
      <c r="O39" s="60">
        <f t="shared" si="15"/>
        <v>25.65</v>
      </c>
      <c r="P39" s="60">
        <f t="shared" si="14"/>
        <v>28.499999999999996</v>
      </c>
      <c r="Q39" s="60">
        <f t="shared" si="14"/>
        <v>31.349999999999998</v>
      </c>
      <c r="R39" s="70">
        <f t="shared" si="14"/>
        <v>34.199999999999996</v>
      </c>
    </row>
    <row r="40" spans="1:18" ht="12.75" thickBot="1">
      <c r="A40" s="34">
        <v>1.34</v>
      </c>
      <c r="B40" s="34">
        <v>0.6</v>
      </c>
      <c r="C40" s="60">
        <f t="shared" si="15"/>
        <v>0.6</v>
      </c>
      <c r="D40" s="60">
        <f t="shared" si="15"/>
        <v>1.2</v>
      </c>
      <c r="E40" s="60">
        <f t="shared" si="15"/>
        <v>1.7999999999999998</v>
      </c>
      <c r="F40" s="60">
        <f t="shared" si="15"/>
        <v>2.4</v>
      </c>
      <c r="G40" s="60">
        <f t="shared" si="15"/>
        <v>3</v>
      </c>
      <c r="H40" s="60">
        <f t="shared" si="15"/>
        <v>6</v>
      </c>
      <c r="I40" s="60">
        <f t="shared" si="15"/>
        <v>9</v>
      </c>
      <c r="J40" s="40">
        <f t="shared" si="15"/>
        <v>12</v>
      </c>
      <c r="K40" s="60">
        <f t="shared" si="15"/>
        <v>15</v>
      </c>
      <c r="L40" s="60">
        <f t="shared" si="15"/>
        <v>18</v>
      </c>
      <c r="M40" s="60">
        <f t="shared" si="15"/>
        <v>21</v>
      </c>
      <c r="N40" s="40">
        <f t="shared" si="15"/>
        <v>24</v>
      </c>
      <c r="O40" s="60">
        <f t="shared" si="15"/>
        <v>27</v>
      </c>
      <c r="P40" s="60">
        <f t="shared" si="15"/>
        <v>30</v>
      </c>
      <c r="Q40" s="60">
        <f t="shared" si="15"/>
        <v>33</v>
      </c>
      <c r="R40" s="70">
        <f t="shared" si="15"/>
        <v>36</v>
      </c>
    </row>
    <row r="41" spans="1:18" ht="12.75" thickBot="1">
      <c r="A41" s="34">
        <v>1.36</v>
      </c>
      <c r="B41" s="34">
        <v>0.62</v>
      </c>
      <c r="C41" s="60">
        <f t="shared" si="15"/>
        <v>0.62</v>
      </c>
      <c r="D41" s="60">
        <f t="shared" si="15"/>
        <v>1.24</v>
      </c>
      <c r="E41" s="60">
        <f t="shared" si="15"/>
        <v>1.8599999999999999</v>
      </c>
      <c r="F41" s="60">
        <f t="shared" si="15"/>
        <v>2.48</v>
      </c>
      <c r="G41" s="60">
        <f t="shared" si="15"/>
        <v>3.1</v>
      </c>
      <c r="H41" s="60">
        <f t="shared" si="15"/>
        <v>6.2</v>
      </c>
      <c r="I41" s="60">
        <f t="shared" si="15"/>
        <v>9.3</v>
      </c>
      <c r="J41" s="40">
        <f t="shared" si="15"/>
        <v>12.4</v>
      </c>
      <c r="K41" s="60">
        <f t="shared" si="15"/>
        <v>15.5</v>
      </c>
      <c r="L41" s="60">
        <f t="shared" si="15"/>
        <v>18.6</v>
      </c>
      <c r="M41" s="60">
        <f t="shared" si="15"/>
        <v>21.7</v>
      </c>
      <c r="N41" s="40">
        <f t="shared" si="15"/>
        <v>24.8</v>
      </c>
      <c r="O41" s="60">
        <f t="shared" si="15"/>
        <v>27.9</v>
      </c>
      <c r="P41" s="60">
        <f t="shared" si="15"/>
        <v>31</v>
      </c>
      <c r="Q41" s="60">
        <f t="shared" si="15"/>
        <v>34.1</v>
      </c>
      <c r="R41" s="70">
        <f t="shared" si="15"/>
        <v>37.2</v>
      </c>
    </row>
    <row r="42" spans="1:18" ht="12.75" thickBot="1">
      <c r="A42" s="34">
        <v>1.38</v>
      </c>
      <c r="B42" s="34">
        <v>0.63</v>
      </c>
      <c r="C42" s="60">
        <f t="shared" si="15"/>
        <v>0.63</v>
      </c>
      <c r="D42" s="60">
        <f t="shared" si="15"/>
        <v>1.26</v>
      </c>
      <c r="E42" s="60">
        <f t="shared" si="15"/>
        <v>1.8900000000000001</v>
      </c>
      <c r="F42" s="60">
        <f t="shared" si="15"/>
        <v>2.52</v>
      </c>
      <c r="G42" s="60">
        <f t="shared" si="15"/>
        <v>3.15</v>
      </c>
      <c r="H42" s="60">
        <f t="shared" si="15"/>
        <v>6.3</v>
      </c>
      <c r="I42" s="60">
        <f t="shared" si="15"/>
        <v>9.45</v>
      </c>
      <c r="J42" s="40">
        <f t="shared" si="15"/>
        <v>12.6</v>
      </c>
      <c r="K42" s="60">
        <f t="shared" si="15"/>
        <v>15.75</v>
      </c>
      <c r="L42" s="60">
        <f t="shared" si="15"/>
        <v>18.9</v>
      </c>
      <c r="M42" s="60">
        <f t="shared" si="15"/>
        <v>22.05</v>
      </c>
      <c r="N42" s="40">
        <f t="shared" si="15"/>
        <v>25.2</v>
      </c>
      <c r="O42" s="60">
        <f t="shared" si="15"/>
        <v>28.35</v>
      </c>
      <c r="P42" s="60">
        <f t="shared" si="15"/>
        <v>31.5</v>
      </c>
      <c r="Q42" s="60">
        <f t="shared" si="15"/>
        <v>34.65</v>
      </c>
      <c r="R42" s="70">
        <f t="shared" si="15"/>
        <v>37.8</v>
      </c>
    </row>
    <row r="43" spans="1:18" ht="12.75" thickBot="1">
      <c r="A43" s="34">
        <v>1.4</v>
      </c>
      <c r="B43" s="34">
        <v>0.65</v>
      </c>
      <c r="C43" s="27">
        <f t="shared" si="15"/>
        <v>0.65</v>
      </c>
      <c r="D43" s="27">
        <f t="shared" si="15"/>
        <v>1.3</v>
      </c>
      <c r="E43" s="27">
        <f t="shared" si="15"/>
        <v>1.9500000000000002</v>
      </c>
      <c r="F43" s="27">
        <f t="shared" si="15"/>
        <v>2.6</v>
      </c>
      <c r="G43" s="27">
        <f t="shared" si="15"/>
        <v>3.25</v>
      </c>
      <c r="H43" s="27">
        <f t="shared" si="15"/>
        <v>6.5</v>
      </c>
      <c r="I43" s="27">
        <f t="shared" si="15"/>
        <v>9.75</v>
      </c>
      <c r="J43" s="40">
        <f t="shared" si="15"/>
        <v>13</v>
      </c>
      <c r="K43" s="27">
        <f t="shared" si="15"/>
        <v>16.25</v>
      </c>
      <c r="L43" s="27">
        <f t="shared" si="15"/>
        <v>19.5</v>
      </c>
      <c r="M43" s="27">
        <f t="shared" si="15"/>
        <v>22.75</v>
      </c>
      <c r="N43" s="40">
        <f t="shared" si="15"/>
        <v>26</v>
      </c>
      <c r="O43" s="27">
        <f t="shared" si="15"/>
        <v>29.25</v>
      </c>
      <c r="P43" s="27">
        <f t="shared" si="15"/>
        <v>32.5</v>
      </c>
      <c r="Q43" s="27">
        <f t="shared" si="15"/>
        <v>35.75</v>
      </c>
      <c r="R43" s="70">
        <f t="shared" si="15"/>
        <v>39</v>
      </c>
    </row>
    <row r="44" spans="1:18" ht="12.75" thickBot="1">
      <c r="A44" s="34">
        <v>1.42</v>
      </c>
      <c r="B44" s="34">
        <v>0.68</v>
      </c>
      <c r="C44" s="60">
        <f t="shared" si="15"/>
        <v>0.68</v>
      </c>
      <c r="D44" s="60">
        <f t="shared" si="15"/>
        <v>1.36</v>
      </c>
      <c r="E44" s="60">
        <f t="shared" si="15"/>
        <v>2.04</v>
      </c>
      <c r="F44" s="60">
        <f t="shared" si="15"/>
        <v>2.72</v>
      </c>
      <c r="G44" s="60">
        <f t="shared" si="15"/>
        <v>3.4000000000000004</v>
      </c>
      <c r="H44" s="60">
        <f t="shared" si="15"/>
        <v>6.800000000000001</v>
      </c>
      <c r="I44" s="60">
        <f t="shared" si="15"/>
        <v>10.200000000000001</v>
      </c>
      <c r="J44" s="40">
        <f t="shared" si="15"/>
        <v>13.600000000000001</v>
      </c>
      <c r="K44" s="60">
        <f t="shared" si="15"/>
        <v>17</v>
      </c>
      <c r="L44" s="60">
        <f t="shared" si="15"/>
        <v>20.400000000000002</v>
      </c>
      <c r="M44" s="60">
        <f t="shared" si="15"/>
        <v>23.8</v>
      </c>
      <c r="N44" s="40">
        <f t="shared" si="15"/>
        <v>27.200000000000003</v>
      </c>
      <c r="O44" s="60">
        <f t="shared" si="15"/>
        <v>30.6</v>
      </c>
      <c r="P44" s="60">
        <f t="shared" si="15"/>
        <v>34</v>
      </c>
      <c r="Q44" s="60">
        <f t="shared" si="15"/>
        <v>37.400000000000006</v>
      </c>
      <c r="R44" s="70">
        <f t="shared" si="15"/>
        <v>40.800000000000004</v>
      </c>
    </row>
    <row r="45" spans="1:18" ht="12.75" thickBot="1">
      <c r="A45" s="34">
        <v>1.44</v>
      </c>
      <c r="B45" s="34">
        <v>0.71</v>
      </c>
      <c r="C45" s="60">
        <f t="shared" si="15"/>
        <v>0.71</v>
      </c>
      <c r="D45" s="60">
        <f t="shared" si="15"/>
        <v>1.42</v>
      </c>
      <c r="E45" s="60">
        <f t="shared" si="15"/>
        <v>2.13</v>
      </c>
      <c r="F45" s="60">
        <f t="shared" si="15"/>
        <v>2.84</v>
      </c>
      <c r="G45" s="60">
        <f t="shared" si="15"/>
        <v>3.55</v>
      </c>
      <c r="H45" s="60">
        <f t="shared" si="15"/>
        <v>7.1</v>
      </c>
      <c r="I45" s="60">
        <f t="shared" si="15"/>
        <v>10.649999999999999</v>
      </c>
      <c r="J45" s="40">
        <f t="shared" si="15"/>
        <v>14.2</v>
      </c>
      <c r="K45" s="60">
        <f t="shared" si="15"/>
        <v>17.75</v>
      </c>
      <c r="L45" s="60">
        <f t="shared" si="15"/>
        <v>21.299999999999997</v>
      </c>
      <c r="M45" s="60">
        <f t="shared" si="15"/>
        <v>24.849999999999998</v>
      </c>
      <c r="N45" s="40">
        <f t="shared" si="15"/>
        <v>28.4</v>
      </c>
      <c r="O45" s="60">
        <f t="shared" si="15"/>
        <v>31.95</v>
      </c>
      <c r="P45" s="60">
        <f t="shared" si="15"/>
        <v>35.5</v>
      </c>
      <c r="Q45" s="60">
        <f t="shared" si="15"/>
        <v>39.05</v>
      </c>
      <c r="R45" s="70">
        <f t="shared" si="15"/>
        <v>42.599999999999994</v>
      </c>
    </row>
    <row r="46" spans="1:18" ht="12.75" thickBot="1">
      <c r="A46" s="34">
        <v>1.46</v>
      </c>
      <c r="B46" s="34">
        <v>0.74</v>
      </c>
      <c r="C46" s="60">
        <f t="shared" si="15"/>
        <v>0.74</v>
      </c>
      <c r="D46" s="60">
        <f t="shared" si="15"/>
        <v>1.48</v>
      </c>
      <c r="E46" s="60">
        <f t="shared" si="15"/>
        <v>2.2199999999999998</v>
      </c>
      <c r="F46" s="60">
        <f t="shared" si="15"/>
        <v>2.96</v>
      </c>
      <c r="G46" s="60">
        <f t="shared" si="15"/>
        <v>3.7</v>
      </c>
      <c r="H46" s="60">
        <f t="shared" si="15"/>
        <v>7.4</v>
      </c>
      <c r="I46" s="60">
        <f t="shared" si="15"/>
        <v>11.1</v>
      </c>
      <c r="J46" s="40">
        <f t="shared" si="15"/>
        <v>14.8</v>
      </c>
      <c r="K46" s="60">
        <f t="shared" si="15"/>
        <v>18.5</v>
      </c>
      <c r="L46" s="60">
        <f t="shared" si="15"/>
        <v>22.2</v>
      </c>
      <c r="M46" s="60">
        <f t="shared" si="15"/>
        <v>25.9</v>
      </c>
      <c r="N46" s="40">
        <f t="shared" si="15"/>
        <v>29.6</v>
      </c>
      <c r="O46" s="60">
        <f t="shared" si="15"/>
        <v>33.3</v>
      </c>
      <c r="P46" s="60">
        <f t="shared" si="15"/>
        <v>37</v>
      </c>
      <c r="Q46" s="60">
        <f t="shared" si="15"/>
        <v>40.7</v>
      </c>
      <c r="R46" s="70">
        <f t="shared" si="15"/>
        <v>44.4</v>
      </c>
    </row>
    <row r="47" spans="1:18" ht="12.75" thickBot="1">
      <c r="A47" s="34">
        <v>1.48</v>
      </c>
      <c r="B47" s="34">
        <v>0.78</v>
      </c>
      <c r="C47" s="60">
        <f t="shared" si="15"/>
        <v>0.78</v>
      </c>
      <c r="D47" s="60">
        <f t="shared" si="15"/>
        <v>1.56</v>
      </c>
      <c r="E47" s="60">
        <f t="shared" si="15"/>
        <v>2.34</v>
      </c>
      <c r="F47" s="60">
        <f t="shared" si="15"/>
        <v>3.12</v>
      </c>
      <c r="G47" s="60">
        <f t="shared" si="15"/>
        <v>3.9000000000000004</v>
      </c>
      <c r="H47" s="60">
        <f t="shared" si="15"/>
        <v>7.800000000000001</v>
      </c>
      <c r="I47" s="60">
        <f t="shared" si="15"/>
        <v>11.700000000000001</v>
      </c>
      <c r="J47" s="40">
        <f t="shared" si="15"/>
        <v>15.600000000000001</v>
      </c>
      <c r="K47" s="60">
        <f t="shared" si="15"/>
        <v>19.5</v>
      </c>
      <c r="L47" s="60">
        <f t="shared" si="15"/>
        <v>23.400000000000002</v>
      </c>
      <c r="M47" s="60">
        <f t="shared" si="15"/>
        <v>27.3</v>
      </c>
      <c r="N47" s="40">
        <f t="shared" si="15"/>
        <v>31.200000000000003</v>
      </c>
      <c r="O47" s="60">
        <f t="shared" si="15"/>
        <v>35.1</v>
      </c>
      <c r="P47" s="60">
        <f t="shared" si="15"/>
        <v>39</v>
      </c>
      <c r="Q47" s="60">
        <f t="shared" si="15"/>
        <v>42.9</v>
      </c>
      <c r="R47" s="70">
        <f t="shared" si="15"/>
        <v>46.800000000000004</v>
      </c>
    </row>
    <row r="48" spans="1:18" ht="12.75" thickBot="1">
      <c r="A48" s="34">
        <v>1.5</v>
      </c>
      <c r="B48" s="34">
        <v>0.83</v>
      </c>
      <c r="C48" s="60">
        <f t="shared" si="15"/>
        <v>0.83</v>
      </c>
      <c r="D48" s="60">
        <f t="shared" si="15"/>
        <v>1.66</v>
      </c>
      <c r="E48" s="60">
        <f t="shared" si="15"/>
        <v>2.4899999999999998</v>
      </c>
      <c r="F48" s="60">
        <f t="shared" si="15"/>
        <v>3.32</v>
      </c>
      <c r="G48" s="60">
        <f t="shared" si="15"/>
        <v>4.1499999999999995</v>
      </c>
      <c r="H48" s="60">
        <f t="shared" si="15"/>
        <v>8.299999999999999</v>
      </c>
      <c r="I48" s="60">
        <f t="shared" si="15"/>
        <v>12.45</v>
      </c>
      <c r="J48" s="40">
        <f t="shared" si="15"/>
        <v>16.599999999999998</v>
      </c>
      <c r="K48" s="60">
        <f t="shared" si="15"/>
        <v>20.75</v>
      </c>
      <c r="L48" s="60">
        <f t="shared" si="15"/>
        <v>24.9</v>
      </c>
      <c r="M48" s="60">
        <f t="shared" si="15"/>
        <v>29.049999999999997</v>
      </c>
      <c r="N48" s="40">
        <f t="shared" si="15"/>
        <v>33.199999999999996</v>
      </c>
      <c r="O48" s="60">
        <f t="shared" si="15"/>
        <v>37.35</v>
      </c>
      <c r="P48" s="60">
        <f t="shared" si="15"/>
        <v>41.5</v>
      </c>
      <c r="Q48" s="60">
        <f t="shared" si="15"/>
        <v>45.65</v>
      </c>
      <c r="R48" s="70">
        <f t="shared" si="15"/>
        <v>49.8</v>
      </c>
    </row>
    <row r="49" spans="1:18" ht="12.75" thickBot="1">
      <c r="A49" s="34">
        <v>1.52</v>
      </c>
      <c r="B49" s="34">
        <v>0.93</v>
      </c>
      <c r="C49" s="60">
        <f t="shared" si="15"/>
        <v>0.93</v>
      </c>
      <c r="D49" s="60">
        <f t="shared" si="15"/>
        <v>1.86</v>
      </c>
      <c r="E49" s="60">
        <f t="shared" si="15"/>
        <v>2.79</v>
      </c>
      <c r="F49" s="60">
        <f t="shared" si="15"/>
        <v>3.72</v>
      </c>
      <c r="G49" s="60">
        <f t="shared" si="15"/>
        <v>4.65</v>
      </c>
      <c r="H49" s="60">
        <f aca="true" t="shared" si="16" ref="H49:O49">H$2*$B49</f>
        <v>9.3</v>
      </c>
      <c r="I49" s="60">
        <f t="shared" si="16"/>
        <v>13.950000000000001</v>
      </c>
      <c r="J49" s="40">
        <f t="shared" si="16"/>
        <v>18.6</v>
      </c>
      <c r="K49" s="60">
        <f t="shared" si="16"/>
        <v>23.25</v>
      </c>
      <c r="L49" s="60">
        <f t="shared" si="16"/>
        <v>27.900000000000002</v>
      </c>
      <c r="M49" s="60">
        <f t="shared" si="16"/>
        <v>32.550000000000004</v>
      </c>
      <c r="N49" s="40">
        <f t="shared" si="16"/>
        <v>37.2</v>
      </c>
      <c r="O49" s="60">
        <f t="shared" si="16"/>
        <v>41.85</v>
      </c>
      <c r="P49" s="60">
        <f t="shared" si="15"/>
        <v>46.5</v>
      </c>
      <c r="Q49" s="60">
        <f t="shared" si="15"/>
        <v>51.150000000000006</v>
      </c>
      <c r="R49" s="70">
        <f t="shared" si="15"/>
        <v>55.800000000000004</v>
      </c>
    </row>
    <row r="50" spans="1:18" ht="12.75" thickBot="1">
      <c r="A50" s="34">
        <v>1.54</v>
      </c>
      <c r="B50" s="34">
        <v>1.04</v>
      </c>
      <c r="C50" s="60">
        <f t="shared" si="15"/>
        <v>1.04</v>
      </c>
      <c r="D50" s="60">
        <f t="shared" si="15"/>
        <v>2.08</v>
      </c>
      <c r="E50" s="60">
        <f t="shared" si="15"/>
        <v>3.12</v>
      </c>
      <c r="F50" s="60">
        <f t="shared" si="15"/>
        <v>4.16</v>
      </c>
      <c r="G50" s="60">
        <f t="shared" si="15"/>
        <v>5.2</v>
      </c>
      <c r="H50" s="60">
        <f t="shared" si="15"/>
        <v>10.4</v>
      </c>
      <c r="I50" s="60">
        <f t="shared" si="15"/>
        <v>15.600000000000001</v>
      </c>
      <c r="J50" s="40">
        <f t="shared" si="15"/>
        <v>20.8</v>
      </c>
      <c r="K50" s="60">
        <f t="shared" si="15"/>
        <v>26</v>
      </c>
      <c r="L50" s="60">
        <f t="shared" si="15"/>
        <v>31.200000000000003</v>
      </c>
      <c r="M50" s="60">
        <f t="shared" si="15"/>
        <v>36.4</v>
      </c>
      <c r="N50" s="40">
        <f t="shared" si="15"/>
        <v>41.6</v>
      </c>
      <c r="O50" s="60">
        <f t="shared" si="15"/>
        <v>46.800000000000004</v>
      </c>
      <c r="P50" s="60">
        <f t="shared" si="15"/>
        <v>52</v>
      </c>
      <c r="Q50" s="60">
        <f t="shared" si="15"/>
        <v>57.2</v>
      </c>
      <c r="R50" s="70">
        <f t="shared" si="15"/>
        <v>62.400000000000006</v>
      </c>
    </row>
    <row r="51" spans="1:18" ht="12.75" thickBot="1">
      <c r="A51" s="34">
        <v>1.56</v>
      </c>
      <c r="B51" s="34">
        <v>1.19</v>
      </c>
      <c r="C51" s="60">
        <f t="shared" si="15"/>
        <v>1.19</v>
      </c>
      <c r="D51" s="60">
        <f t="shared" si="15"/>
        <v>2.38</v>
      </c>
      <c r="E51" s="60">
        <f t="shared" si="15"/>
        <v>3.57</v>
      </c>
      <c r="F51" s="60">
        <f t="shared" si="15"/>
        <v>4.76</v>
      </c>
      <c r="G51" s="60">
        <f t="shared" si="15"/>
        <v>5.949999999999999</v>
      </c>
      <c r="H51" s="60">
        <f t="shared" si="15"/>
        <v>11.899999999999999</v>
      </c>
      <c r="I51" s="60">
        <f t="shared" si="15"/>
        <v>17.849999999999998</v>
      </c>
      <c r="J51" s="40">
        <f t="shared" si="15"/>
        <v>23.799999999999997</v>
      </c>
      <c r="K51" s="60">
        <f t="shared" si="15"/>
        <v>29.75</v>
      </c>
      <c r="L51" s="60">
        <f t="shared" si="15"/>
        <v>35.699999999999996</v>
      </c>
      <c r="M51" s="60">
        <f t="shared" si="15"/>
        <v>41.65</v>
      </c>
      <c r="N51" s="40">
        <f t="shared" si="15"/>
        <v>47.599999999999994</v>
      </c>
      <c r="O51" s="60">
        <f t="shared" si="15"/>
        <v>53.55</v>
      </c>
      <c r="P51" s="60">
        <f t="shared" si="15"/>
        <v>59.5</v>
      </c>
      <c r="Q51" s="60">
        <f t="shared" si="15"/>
        <v>65.45</v>
      </c>
      <c r="R51" s="70">
        <f t="shared" si="15"/>
        <v>71.39999999999999</v>
      </c>
    </row>
    <row r="52" spans="1:18" ht="12.75" thickBot="1">
      <c r="A52" s="34">
        <v>1.58</v>
      </c>
      <c r="B52" s="34">
        <v>1.47</v>
      </c>
      <c r="C52" s="60">
        <f t="shared" si="15"/>
        <v>1.47</v>
      </c>
      <c r="D52" s="60">
        <f t="shared" si="15"/>
        <v>2.94</v>
      </c>
      <c r="E52" s="60">
        <f t="shared" si="15"/>
        <v>4.41</v>
      </c>
      <c r="F52" s="60">
        <f t="shared" si="15"/>
        <v>5.88</v>
      </c>
      <c r="G52" s="60">
        <f t="shared" si="15"/>
        <v>7.35</v>
      </c>
      <c r="H52" s="60">
        <f t="shared" si="15"/>
        <v>14.7</v>
      </c>
      <c r="I52" s="60">
        <f t="shared" si="15"/>
        <v>22.05</v>
      </c>
      <c r="J52" s="40">
        <f t="shared" si="15"/>
        <v>29.4</v>
      </c>
      <c r="K52" s="60">
        <f t="shared" si="15"/>
        <v>36.75</v>
      </c>
      <c r="L52" s="60">
        <f t="shared" si="15"/>
        <v>44.1</v>
      </c>
      <c r="M52" s="60">
        <f t="shared" si="15"/>
        <v>51.449999999999996</v>
      </c>
      <c r="N52" s="40">
        <f t="shared" si="15"/>
        <v>58.8</v>
      </c>
      <c r="O52" s="60">
        <f t="shared" si="15"/>
        <v>66.15</v>
      </c>
      <c r="P52" s="60">
        <f t="shared" si="15"/>
        <v>73.5</v>
      </c>
      <c r="Q52" s="62">
        <f t="shared" si="15"/>
        <v>80.85</v>
      </c>
      <c r="R52" s="71">
        <f t="shared" si="15"/>
        <v>88.2</v>
      </c>
    </row>
    <row r="53" spans="1:18" ht="12.75" thickBot="1">
      <c r="A53" s="34">
        <v>1.6</v>
      </c>
      <c r="B53" s="34">
        <v>2.22</v>
      </c>
      <c r="C53" s="27">
        <f t="shared" si="15"/>
        <v>2.22</v>
      </c>
      <c r="D53" s="27">
        <f t="shared" si="15"/>
        <v>4.44</v>
      </c>
      <c r="E53" s="27">
        <f t="shared" si="15"/>
        <v>6.66</v>
      </c>
      <c r="F53" s="27">
        <f t="shared" si="15"/>
        <v>8.88</v>
      </c>
      <c r="G53" s="27">
        <f t="shared" si="15"/>
        <v>11.100000000000001</v>
      </c>
      <c r="H53" s="27">
        <f t="shared" si="15"/>
        <v>22.200000000000003</v>
      </c>
      <c r="I53" s="27">
        <f t="shared" si="15"/>
        <v>33.300000000000004</v>
      </c>
      <c r="J53" s="40">
        <f t="shared" si="15"/>
        <v>44.400000000000006</v>
      </c>
      <c r="K53" s="27">
        <f t="shared" si="15"/>
        <v>55.50000000000001</v>
      </c>
      <c r="L53" s="27">
        <f t="shared" si="15"/>
        <v>66.60000000000001</v>
      </c>
      <c r="M53" s="27">
        <f t="shared" si="15"/>
        <v>77.7</v>
      </c>
      <c r="N53" s="69">
        <f t="shared" si="15"/>
        <v>88.80000000000001</v>
      </c>
      <c r="O53" s="67">
        <f t="shared" si="15"/>
        <v>99.9</v>
      </c>
      <c r="P53" s="60"/>
      <c r="Q53" s="60"/>
      <c r="R53" s="70"/>
    </row>
    <row r="54" spans="1:18" ht="12.75" thickBot="1">
      <c r="A54" s="34">
        <v>1.62</v>
      </c>
      <c r="B54" s="34">
        <v>5</v>
      </c>
      <c r="C54" s="60">
        <f aca="true" t="shared" si="17" ref="C54:I57">C$2*$B54</f>
        <v>5</v>
      </c>
      <c r="D54" s="60">
        <f t="shared" si="17"/>
        <v>10</v>
      </c>
      <c r="E54" s="60">
        <f t="shared" si="17"/>
        <v>15</v>
      </c>
      <c r="F54" s="60">
        <f t="shared" si="17"/>
        <v>20</v>
      </c>
      <c r="G54" s="60">
        <f t="shared" si="17"/>
        <v>25</v>
      </c>
      <c r="H54" s="60">
        <f t="shared" si="17"/>
        <v>50</v>
      </c>
      <c r="I54" s="60">
        <f t="shared" si="17"/>
        <v>75</v>
      </c>
      <c r="J54" s="40"/>
      <c r="K54" s="60"/>
      <c r="L54" s="60"/>
      <c r="M54" s="60"/>
      <c r="N54" s="40"/>
      <c r="O54" s="60"/>
      <c r="P54" s="60"/>
      <c r="Q54" s="60"/>
      <c r="R54" s="70"/>
    </row>
    <row r="55" spans="1:18" ht="12.75" thickBot="1">
      <c r="A55" s="34">
        <v>1.65</v>
      </c>
      <c r="B55" s="34">
        <v>6.25</v>
      </c>
      <c r="C55" s="60">
        <f t="shared" si="17"/>
        <v>6.25</v>
      </c>
      <c r="D55" s="60">
        <f t="shared" si="17"/>
        <v>12.5</v>
      </c>
      <c r="E55" s="60">
        <f t="shared" si="17"/>
        <v>18.75</v>
      </c>
      <c r="F55" s="60">
        <f t="shared" si="17"/>
        <v>25</v>
      </c>
      <c r="G55" s="60">
        <f t="shared" si="17"/>
        <v>31.25</v>
      </c>
      <c r="H55" s="60">
        <f t="shared" si="17"/>
        <v>62.5</v>
      </c>
      <c r="I55" s="62">
        <f t="shared" si="17"/>
        <v>93.75</v>
      </c>
      <c r="J55" s="40"/>
      <c r="K55" s="60"/>
      <c r="L55" s="60"/>
      <c r="M55" s="60"/>
      <c r="N55" s="40"/>
      <c r="O55" s="60"/>
      <c r="P55" s="60"/>
      <c r="Q55" s="60"/>
      <c r="R55" s="70"/>
    </row>
    <row r="56" spans="1:18" ht="12.75" thickBot="1">
      <c r="A56" s="34">
        <v>1.67</v>
      </c>
      <c r="B56" s="34">
        <v>7.69</v>
      </c>
      <c r="C56" s="60">
        <f t="shared" si="17"/>
        <v>7.69</v>
      </c>
      <c r="D56" s="60">
        <f t="shared" si="17"/>
        <v>15.38</v>
      </c>
      <c r="E56" s="60">
        <f t="shared" si="17"/>
        <v>23.07</v>
      </c>
      <c r="F56" s="60">
        <f t="shared" si="17"/>
        <v>30.76</v>
      </c>
      <c r="G56" s="60">
        <f t="shared" si="17"/>
        <v>38.45</v>
      </c>
      <c r="H56" s="60">
        <f t="shared" si="17"/>
        <v>76.9</v>
      </c>
      <c r="I56" s="60"/>
      <c r="J56" s="40"/>
      <c r="K56" s="60"/>
      <c r="L56" s="60"/>
      <c r="M56" s="60"/>
      <c r="N56" s="40"/>
      <c r="O56" s="60"/>
      <c r="P56" s="60"/>
      <c r="Q56" s="60"/>
      <c r="R56" s="70"/>
    </row>
    <row r="57" spans="1:18" ht="12.75" thickBot="1">
      <c r="A57" s="34">
        <v>1.7</v>
      </c>
      <c r="B57" s="34">
        <v>10</v>
      </c>
      <c r="C57" s="61">
        <f t="shared" si="17"/>
        <v>10</v>
      </c>
      <c r="D57" s="61">
        <f t="shared" si="17"/>
        <v>20</v>
      </c>
      <c r="E57" s="61">
        <f t="shared" si="17"/>
        <v>30</v>
      </c>
      <c r="F57" s="61">
        <f t="shared" si="17"/>
        <v>40</v>
      </c>
      <c r="G57" s="61">
        <f t="shared" si="17"/>
        <v>50</v>
      </c>
      <c r="H57" s="61"/>
      <c r="I57" s="61"/>
      <c r="J57" s="68"/>
      <c r="K57" s="61"/>
      <c r="L57" s="61"/>
      <c r="M57" s="61"/>
      <c r="N57" s="68"/>
      <c r="O57" s="61"/>
      <c r="P57" s="61"/>
      <c r="Q57" s="61"/>
      <c r="R57" s="72"/>
    </row>
  </sheetData>
  <printOptions/>
  <pageMargins left="0.3937007874015748" right="0.3937007874015748" top="0.8267716535433072" bottom="0.3937007874015748" header="0.3937007874015748" footer="0.3937007874015748"/>
  <pageSetup horizontalDpi="360" verticalDpi="360" orientation="portrait" paperSize="9" r:id="rId1"/>
  <headerFooter alignWithMargins="0">
    <oddHeader xml:space="preserve">&amp;L&amp;"Lucida Sans,Demibold Roman"&amp;18Table 3&amp;C&amp;"Lucida Sans,Demibold Roman"&amp;18 CNS O&amp;12 2&amp;18 Clock Tracking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Q57"/>
  <sheetViews>
    <sheetView workbookViewId="0" topLeftCell="A1">
      <selection activeCell="F62" sqref="F62"/>
    </sheetView>
  </sheetViews>
  <sheetFormatPr defaultColWidth="9.140625" defaultRowHeight="12.75"/>
  <cols>
    <col min="1" max="1" width="8.140625" style="59" customWidth="1"/>
    <col min="2" max="17" width="5.140625" style="2" customWidth="1"/>
    <col min="18" max="16384" width="9.140625" style="2" customWidth="1"/>
  </cols>
  <sheetData>
    <row r="1" spans="1:17" s="1" customFormat="1" ht="15" customHeight="1" thickBot="1">
      <c r="A1" s="63"/>
      <c r="B1" s="8" t="s">
        <v>21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9"/>
    </row>
    <row r="2" spans="1:17" s="1" customFormat="1" ht="15" customHeight="1" thickBot="1">
      <c r="A2" s="64" t="s">
        <v>22</v>
      </c>
      <c r="B2" s="39">
        <v>1</v>
      </c>
      <c r="C2" s="39">
        <v>2</v>
      </c>
      <c r="D2" s="39">
        <v>3</v>
      </c>
      <c r="E2" s="39">
        <v>4</v>
      </c>
      <c r="F2" s="39">
        <v>5</v>
      </c>
      <c r="G2" s="39">
        <v>10</v>
      </c>
      <c r="H2" s="39">
        <v>15</v>
      </c>
      <c r="I2" s="39">
        <v>20</v>
      </c>
      <c r="J2" s="39">
        <v>25</v>
      </c>
      <c r="K2" s="39">
        <v>30</v>
      </c>
      <c r="L2" s="39">
        <v>35</v>
      </c>
      <c r="M2" s="39">
        <v>40</v>
      </c>
      <c r="N2" s="39">
        <v>45</v>
      </c>
      <c r="O2" s="39">
        <v>50</v>
      </c>
      <c r="P2" s="39">
        <v>55</v>
      </c>
      <c r="Q2" s="39">
        <v>60</v>
      </c>
    </row>
    <row r="3" spans="1:17" ht="12.75" thickBot="1">
      <c r="A3" s="34">
        <v>0.6</v>
      </c>
      <c r="B3" s="60">
        <f aca="true" t="shared" si="0" ref="B3:B19">B$2*(((2*$A3)-1)^0.833)</f>
        <v>0.2616724414023981</v>
      </c>
      <c r="C3" s="60">
        <f aca="true" t="shared" si="1" ref="C3:Q18">C$2*(((2*$A3)-1)^0.833)</f>
        <v>0.5233448828047962</v>
      </c>
      <c r="D3" s="60">
        <f t="shared" si="1"/>
        <v>0.7850173242071943</v>
      </c>
      <c r="E3" s="60">
        <f t="shared" si="1"/>
        <v>1.0466897656095924</v>
      </c>
      <c r="F3" s="60">
        <f t="shared" si="1"/>
        <v>1.3083622070119905</v>
      </c>
      <c r="G3" s="60">
        <f t="shared" si="1"/>
        <v>2.616724414023981</v>
      </c>
      <c r="H3" s="60">
        <f t="shared" si="1"/>
        <v>3.9250866210359714</v>
      </c>
      <c r="I3" s="40">
        <f t="shared" si="1"/>
        <v>5.233448828047962</v>
      </c>
      <c r="J3" s="60">
        <f t="shared" si="1"/>
        <v>6.541811035059952</v>
      </c>
      <c r="K3" s="60">
        <f t="shared" si="1"/>
        <v>7.850173242071943</v>
      </c>
      <c r="L3" s="60">
        <f t="shared" si="1"/>
        <v>9.158535449083933</v>
      </c>
      <c r="M3" s="78">
        <f t="shared" si="1"/>
        <v>10.466897656095924</v>
      </c>
      <c r="N3" s="79">
        <f t="shared" si="1"/>
        <v>11.775259863107914</v>
      </c>
      <c r="O3" s="79">
        <f t="shared" si="1"/>
        <v>13.083622070119905</v>
      </c>
      <c r="P3" s="79">
        <f t="shared" si="1"/>
        <v>14.391984277131895</v>
      </c>
      <c r="Q3" s="83">
        <f t="shared" si="1"/>
        <v>15.700346484143886</v>
      </c>
    </row>
    <row r="4" spans="1:17" ht="12.75" thickBot="1">
      <c r="A4" s="34">
        <v>0.62</v>
      </c>
      <c r="B4" s="60">
        <f t="shared" si="0"/>
        <v>0.3045902268442956</v>
      </c>
      <c r="C4" s="60">
        <f t="shared" si="1"/>
        <v>0.6091804536885912</v>
      </c>
      <c r="D4" s="60">
        <f t="shared" si="1"/>
        <v>0.9137706805328868</v>
      </c>
      <c r="E4" s="60">
        <f t="shared" si="1"/>
        <v>1.2183609073771824</v>
      </c>
      <c r="F4" s="60">
        <f t="shared" si="1"/>
        <v>1.5229511342214779</v>
      </c>
      <c r="G4" s="60">
        <f t="shared" si="1"/>
        <v>3.0459022684429558</v>
      </c>
      <c r="H4" s="60">
        <f t="shared" si="1"/>
        <v>4.568853402664434</v>
      </c>
      <c r="I4" s="40">
        <f t="shared" si="1"/>
        <v>6.0918045368859115</v>
      </c>
      <c r="J4" s="60">
        <f t="shared" si="1"/>
        <v>7.61475567110739</v>
      </c>
      <c r="K4" s="60">
        <f t="shared" si="1"/>
        <v>9.137706805328868</v>
      </c>
      <c r="L4" s="79">
        <f t="shared" si="1"/>
        <v>10.660657939550346</v>
      </c>
      <c r="M4" s="78">
        <f t="shared" si="1"/>
        <v>12.183609073771823</v>
      </c>
      <c r="N4" s="79">
        <f t="shared" si="1"/>
        <v>13.706560207993302</v>
      </c>
      <c r="O4" s="79">
        <f t="shared" si="1"/>
        <v>15.22951134221478</v>
      </c>
      <c r="P4" s="79">
        <f t="shared" si="1"/>
        <v>16.752462476436257</v>
      </c>
      <c r="Q4" s="83">
        <f t="shared" si="1"/>
        <v>18.275413610657736</v>
      </c>
    </row>
    <row r="5" spans="1:17" ht="12.75" thickBot="1">
      <c r="A5" s="34">
        <v>0.64</v>
      </c>
      <c r="B5" s="60">
        <f t="shared" si="0"/>
        <v>0.34632404084941265</v>
      </c>
      <c r="C5" s="60">
        <f t="shared" si="1"/>
        <v>0.6926480816988253</v>
      </c>
      <c r="D5" s="60">
        <f t="shared" si="1"/>
        <v>1.038972122548238</v>
      </c>
      <c r="E5" s="60">
        <f t="shared" si="1"/>
        <v>1.3852961633976506</v>
      </c>
      <c r="F5" s="60">
        <f t="shared" si="1"/>
        <v>1.7316202042470632</v>
      </c>
      <c r="G5" s="60">
        <f t="shared" si="1"/>
        <v>3.4632404084941264</v>
      </c>
      <c r="H5" s="60">
        <f t="shared" si="1"/>
        <v>5.19486061274119</v>
      </c>
      <c r="I5" s="40">
        <f t="shared" si="1"/>
        <v>6.926480816988253</v>
      </c>
      <c r="J5" s="60">
        <f t="shared" si="1"/>
        <v>8.658101021235316</v>
      </c>
      <c r="K5" s="79">
        <f t="shared" si="1"/>
        <v>10.38972122548238</v>
      </c>
      <c r="L5" s="79">
        <f t="shared" si="1"/>
        <v>12.121341429729442</v>
      </c>
      <c r="M5" s="78">
        <f t="shared" si="1"/>
        <v>13.852961633976506</v>
      </c>
      <c r="N5" s="79">
        <f t="shared" si="1"/>
        <v>15.584581838223569</v>
      </c>
      <c r="O5" s="79">
        <f t="shared" si="1"/>
        <v>17.316202042470632</v>
      </c>
      <c r="P5" s="79">
        <f t="shared" si="1"/>
        <v>19.047822246717697</v>
      </c>
      <c r="Q5" s="83">
        <f t="shared" si="1"/>
        <v>20.77944245096476</v>
      </c>
    </row>
    <row r="6" spans="1:17" ht="12.75" thickBot="1">
      <c r="A6" s="34">
        <v>0.66</v>
      </c>
      <c r="B6" s="60">
        <f t="shared" si="0"/>
        <v>0.387070373855622</v>
      </c>
      <c r="C6" s="60">
        <f t="shared" si="1"/>
        <v>0.774140747711244</v>
      </c>
      <c r="D6" s="60">
        <f t="shared" si="1"/>
        <v>1.161211121566866</v>
      </c>
      <c r="E6" s="60">
        <f t="shared" si="1"/>
        <v>1.548281495422488</v>
      </c>
      <c r="F6" s="60">
        <f t="shared" si="1"/>
        <v>1.93535186927811</v>
      </c>
      <c r="G6" s="60">
        <f t="shared" si="1"/>
        <v>3.87070373855622</v>
      </c>
      <c r="H6" s="60">
        <f t="shared" si="1"/>
        <v>5.80605560783433</v>
      </c>
      <c r="I6" s="40">
        <f t="shared" si="1"/>
        <v>7.74140747711244</v>
      </c>
      <c r="J6" s="60">
        <f t="shared" si="1"/>
        <v>9.676759346390549</v>
      </c>
      <c r="K6" s="79">
        <f t="shared" si="1"/>
        <v>11.61211121566866</v>
      </c>
      <c r="L6" s="79">
        <f t="shared" si="1"/>
        <v>13.54746308494677</v>
      </c>
      <c r="M6" s="78">
        <f t="shared" si="1"/>
        <v>15.48281495422488</v>
      </c>
      <c r="N6" s="79">
        <f t="shared" si="1"/>
        <v>17.41816682350299</v>
      </c>
      <c r="O6" s="79">
        <f t="shared" si="1"/>
        <v>19.353518692781098</v>
      </c>
      <c r="P6" s="79">
        <f t="shared" si="1"/>
        <v>21.28887056205921</v>
      </c>
      <c r="Q6" s="83">
        <f t="shared" si="1"/>
        <v>23.22422243133732</v>
      </c>
    </row>
    <row r="7" spans="1:17" ht="12.75" thickBot="1">
      <c r="A7" s="34">
        <v>0.68</v>
      </c>
      <c r="B7" s="60">
        <f t="shared" si="0"/>
        <v>0.42697257747144596</v>
      </c>
      <c r="C7" s="60">
        <f t="shared" si="1"/>
        <v>0.8539451549428919</v>
      </c>
      <c r="D7" s="60">
        <f t="shared" si="1"/>
        <v>1.280917732414338</v>
      </c>
      <c r="E7" s="60">
        <f t="shared" si="1"/>
        <v>1.7078903098857838</v>
      </c>
      <c r="F7" s="60">
        <f t="shared" si="1"/>
        <v>2.13486288735723</v>
      </c>
      <c r="G7" s="60">
        <f t="shared" si="1"/>
        <v>4.26972577471446</v>
      </c>
      <c r="H7" s="60">
        <f t="shared" si="1"/>
        <v>6.404588662071689</v>
      </c>
      <c r="I7" s="40">
        <f t="shared" si="1"/>
        <v>8.53945154942892</v>
      </c>
      <c r="J7" s="79">
        <f t="shared" si="1"/>
        <v>10.67431443678615</v>
      </c>
      <c r="K7" s="79">
        <f t="shared" si="1"/>
        <v>12.809177324143379</v>
      </c>
      <c r="L7" s="79">
        <f t="shared" si="1"/>
        <v>14.944040211500608</v>
      </c>
      <c r="M7" s="78">
        <f t="shared" si="1"/>
        <v>17.07890309885784</v>
      </c>
      <c r="N7" s="79">
        <f t="shared" si="1"/>
        <v>19.21376598621507</v>
      </c>
      <c r="O7" s="79">
        <f t="shared" si="1"/>
        <v>21.3486288735723</v>
      </c>
      <c r="P7" s="79">
        <f t="shared" si="1"/>
        <v>23.483491760929528</v>
      </c>
      <c r="Q7" s="83">
        <f t="shared" si="1"/>
        <v>25.618354648286758</v>
      </c>
    </row>
    <row r="8" spans="1:17" ht="12.75" thickBot="1">
      <c r="A8" s="34">
        <v>0.7</v>
      </c>
      <c r="B8" s="60">
        <f t="shared" si="0"/>
        <v>0.4661395716830673</v>
      </c>
      <c r="C8" s="60">
        <f t="shared" si="1"/>
        <v>0.9322791433661346</v>
      </c>
      <c r="D8" s="60">
        <f t="shared" si="1"/>
        <v>1.398418715049202</v>
      </c>
      <c r="E8" s="60">
        <f t="shared" si="1"/>
        <v>1.8645582867322692</v>
      </c>
      <c r="F8" s="60">
        <f t="shared" si="1"/>
        <v>2.3306978584153364</v>
      </c>
      <c r="G8" s="60">
        <f t="shared" si="1"/>
        <v>4.661395716830673</v>
      </c>
      <c r="H8" s="60">
        <f t="shared" si="1"/>
        <v>6.99209357524601</v>
      </c>
      <c r="I8" s="40">
        <f t="shared" si="1"/>
        <v>9.322791433661346</v>
      </c>
      <c r="J8" s="79">
        <f t="shared" si="1"/>
        <v>11.653489292076683</v>
      </c>
      <c r="K8" s="79">
        <f t="shared" si="1"/>
        <v>13.98418715049202</v>
      </c>
      <c r="L8" s="79">
        <f t="shared" si="1"/>
        <v>16.314885008907357</v>
      </c>
      <c r="M8" s="78">
        <f t="shared" si="1"/>
        <v>18.64558286732269</v>
      </c>
      <c r="N8" s="79">
        <f t="shared" si="1"/>
        <v>20.97628072573803</v>
      </c>
      <c r="O8" s="79">
        <f t="shared" si="1"/>
        <v>23.306978584153367</v>
      </c>
      <c r="P8" s="79">
        <f t="shared" si="1"/>
        <v>25.6376764425687</v>
      </c>
      <c r="Q8" s="83">
        <f t="shared" si="1"/>
        <v>27.96837430098404</v>
      </c>
    </row>
    <row r="9" spans="1:17" ht="12.75" thickBot="1">
      <c r="A9" s="34">
        <v>0.72</v>
      </c>
      <c r="B9" s="60">
        <f t="shared" si="0"/>
        <v>0.5046567418779011</v>
      </c>
      <c r="C9" s="60">
        <f t="shared" si="1"/>
        <v>1.0093134837558022</v>
      </c>
      <c r="D9" s="60">
        <f t="shared" si="1"/>
        <v>1.5139702256337033</v>
      </c>
      <c r="E9" s="60">
        <f t="shared" si="1"/>
        <v>2.0186269675116044</v>
      </c>
      <c r="F9" s="60">
        <f t="shared" si="1"/>
        <v>2.5232837093895055</v>
      </c>
      <c r="G9" s="60">
        <f t="shared" si="1"/>
        <v>5.046567418779011</v>
      </c>
      <c r="H9" s="60">
        <f t="shared" si="1"/>
        <v>7.569851128168517</v>
      </c>
      <c r="I9" s="78">
        <f t="shared" si="1"/>
        <v>10.093134837558022</v>
      </c>
      <c r="J9" s="79">
        <f t="shared" si="1"/>
        <v>12.616418546947529</v>
      </c>
      <c r="K9" s="79">
        <f t="shared" si="1"/>
        <v>15.139702256337033</v>
      </c>
      <c r="L9" s="79">
        <f t="shared" si="1"/>
        <v>17.662985965726538</v>
      </c>
      <c r="M9" s="78">
        <f t="shared" si="1"/>
        <v>20.186269675116044</v>
      </c>
      <c r="N9" s="79">
        <f t="shared" si="1"/>
        <v>22.70955338450555</v>
      </c>
      <c r="O9" s="79">
        <f t="shared" si="1"/>
        <v>25.232837093895057</v>
      </c>
      <c r="P9" s="79">
        <f t="shared" si="1"/>
        <v>27.75612080328456</v>
      </c>
      <c r="Q9" s="83">
        <f t="shared" si="1"/>
        <v>30.279404512674066</v>
      </c>
    </row>
    <row r="10" spans="1:17" ht="12.75" thickBot="1">
      <c r="A10" s="34">
        <v>0.74</v>
      </c>
      <c r="B10" s="60">
        <f t="shared" si="0"/>
        <v>0.5425927052887851</v>
      </c>
      <c r="C10" s="60">
        <f t="shared" si="1"/>
        <v>1.0851854105775702</v>
      </c>
      <c r="D10" s="60">
        <f t="shared" si="1"/>
        <v>1.6277781158663553</v>
      </c>
      <c r="E10" s="60">
        <f t="shared" si="1"/>
        <v>2.1703708211551405</v>
      </c>
      <c r="F10" s="60">
        <f t="shared" si="1"/>
        <v>2.7129635264439256</v>
      </c>
      <c r="G10" s="60">
        <f t="shared" si="1"/>
        <v>5.425927052887851</v>
      </c>
      <c r="H10" s="60">
        <f t="shared" si="1"/>
        <v>8.138890579331777</v>
      </c>
      <c r="I10" s="78">
        <f t="shared" si="1"/>
        <v>10.851854105775702</v>
      </c>
      <c r="J10" s="79">
        <f t="shared" si="1"/>
        <v>13.564817632219627</v>
      </c>
      <c r="K10" s="79">
        <f t="shared" si="1"/>
        <v>16.277781158663554</v>
      </c>
      <c r="L10" s="79">
        <f t="shared" si="1"/>
        <v>18.99074468510748</v>
      </c>
      <c r="M10" s="78">
        <f t="shared" si="1"/>
        <v>21.703708211551405</v>
      </c>
      <c r="N10" s="79">
        <f t="shared" si="1"/>
        <v>24.41667173799533</v>
      </c>
      <c r="O10" s="79">
        <f t="shared" si="1"/>
        <v>27.129635264439255</v>
      </c>
      <c r="P10" s="79">
        <f t="shared" si="1"/>
        <v>29.84259879088318</v>
      </c>
      <c r="Q10" s="83">
        <f t="shared" si="1"/>
        <v>32.55556231732711</v>
      </c>
    </row>
    <row r="11" spans="1:17" ht="12.75" thickBot="1">
      <c r="A11" s="34">
        <v>0.76</v>
      </c>
      <c r="B11" s="60">
        <f t="shared" si="0"/>
        <v>0.5800037283052971</v>
      </c>
      <c r="C11" s="60">
        <f t="shared" si="1"/>
        <v>1.1600074566105942</v>
      </c>
      <c r="D11" s="60">
        <f t="shared" si="1"/>
        <v>1.7400111849158915</v>
      </c>
      <c r="E11" s="60">
        <f t="shared" si="1"/>
        <v>2.3200149132211885</v>
      </c>
      <c r="F11" s="60">
        <f t="shared" si="1"/>
        <v>2.9000186415264855</v>
      </c>
      <c r="G11" s="60">
        <f t="shared" si="1"/>
        <v>5.800037283052971</v>
      </c>
      <c r="H11" s="60">
        <f t="shared" si="1"/>
        <v>8.700055924579457</v>
      </c>
      <c r="I11" s="78">
        <f t="shared" si="1"/>
        <v>11.600074566105942</v>
      </c>
      <c r="J11" s="79">
        <f t="shared" si="1"/>
        <v>14.500093207632428</v>
      </c>
      <c r="K11" s="79">
        <f t="shared" si="1"/>
        <v>17.400111849158915</v>
      </c>
      <c r="L11" s="79">
        <f t="shared" si="1"/>
        <v>20.300130490685397</v>
      </c>
      <c r="M11" s="78">
        <f t="shared" si="1"/>
        <v>23.200149132211884</v>
      </c>
      <c r="N11" s="79">
        <f t="shared" si="1"/>
        <v>26.10016777373837</v>
      </c>
      <c r="O11" s="79">
        <f t="shared" si="1"/>
        <v>29.000186415264857</v>
      </c>
      <c r="P11" s="79">
        <f t="shared" si="1"/>
        <v>31.900205056791343</v>
      </c>
      <c r="Q11" s="83">
        <f t="shared" si="1"/>
        <v>34.80022369831783</v>
      </c>
    </row>
    <row r="12" spans="1:17" ht="12.75" thickBot="1">
      <c r="A12" s="34">
        <v>0.78</v>
      </c>
      <c r="B12" s="60">
        <f t="shared" si="0"/>
        <v>0.61693672898798</v>
      </c>
      <c r="C12" s="60">
        <f t="shared" si="1"/>
        <v>1.23387345797596</v>
      </c>
      <c r="D12" s="60">
        <f t="shared" si="1"/>
        <v>1.85081018696394</v>
      </c>
      <c r="E12" s="60">
        <f t="shared" si="1"/>
        <v>2.46774691595192</v>
      </c>
      <c r="F12" s="60">
        <f t="shared" si="1"/>
        <v>3.0846836449399</v>
      </c>
      <c r="G12" s="60">
        <f t="shared" si="1"/>
        <v>6.1693672898798</v>
      </c>
      <c r="H12" s="60">
        <f t="shared" si="1"/>
        <v>9.2540509348197</v>
      </c>
      <c r="I12" s="78">
        <f t="shared" si="1"/>
        <v>12.3387345797596</v>
      </c>
      <c r="J12" s="79">
        <f t="shared" si="1"/>
        <v>15.4234182246995</v>
      </c>
      <c r="K12" s="79">
        <f t="shared" si="1"/>
        <v>18.5081018696394</v>
      </c>
      <c r="L12" s="79">
        <f t="shared" si="1"/>
        <v>21.5927855145793</v>
      </c>
      <c r="M12" s="78">
        <f t="shared" si="1"/>
        <v>24.6774691595192</v>
      </c>
      <c r="N12" s="79">
        <f t="shared" si="1"/>
        <v>27.762152804459102</v>
      </c>
      <c r="O12" s="79">
        <f t="shared" si="1"/>
        <v>30.846836449399</v>
      </c>
      <c r="P12" s="79">
        <f t="shared" si="1"/>
        <v>33.9315200943389</v>
      </c>
      <c r="Q12" s="83">
        <f t="shared" si="1"/>
        <v>37.0162037392788</v>
      </c>
    </row>
    <row r="13" spans="1:17" ht="12.75" thickBot="1">
      <c r="A13" s="34">
        <v>0.8</v>
      </c>
      <c r="B13" s="27">
        <f t="shared" si="0"/>
        <v>0.6534313869653385</v>
      </c>
      <c r="C13" s="27">
        <f t="shared" si="1"/>
        <v>1.306862773930677</v>
      </c>
      <c r="D13" s="27">
        <f t="shared" si="1"/>
        <v>1.9602941608960156</v>
      </c>
      <c r="E13" s="27">
        <f t="shared" si="1"/>
        <v>2.613725547861354</v>
      </c>
      <c r="F13" s="27">
        <f t="shared" si="1"/>
        <v>3.2671569348266924</v>
      </c>
      <c r="G13" s="27">
        <f t="shared" si="1"/>
        <v>6.534313869653385</v>
      </c>
      <c r="H13" s="27">
        <f t="shared" si="1"/>
        <v>9.801470804480077</v>
      </c>
      <c r="I13" s="78">
        <f t="shared" si="1"/>
        <v>13.06862773930677</v>
      </c>
      <c r="J13" s="80">
        <f t="shared" si="1"/>
        <v>16.335784674133464</v>
      </c>
      <c r="K13" s="80">
        <f t="shared" si="1"/>
        <v>19.602941608960155</v>
      </c>
      <c r="L13" s="80">
        <f t="shared" si="1"/>
        <v>22.87009854378685</v>
      </c>
      <c r="M13" s="78">
        <f t="shared" si="1"/>
        <v>26.13725547861354</v>
      </c>
      <c r="N13" s="80">
        <f t="shared" si="1"/>
        <v>29.404412413440234</v>
      </c>
      <c r="O13" s="80">
        <f t="shared" si="1"/>
        <v>32.67156934826693</v>
      </c>
      <c r="P13" s="80">
        <f t="shared" si="1"/>
        <v>35.93872628309362</v>
      </c>
      <c r="Q13" s="83">
        <f t="shared" si="1"/>
        <v>39.20588321792031</v>
      </c>
    </row>
    <row r="14" spans="1:17" ht="12.75" thickBot="1">
      <c r="A14" s="34">
        <v>0.82</v>
      </c>
      <c r="B14" s="60">
        <f t="shared" si="0"/>
        <v>0.6895216680567525</v>
      </c>
      <c r="C14" s="60">
        <f t="shared" si="1"/>
        <v>1.379043336113505</v>
      </c>
      <c r="D14" s="60">
        <f t="shared" si="1"/>
        <v>2.0685650041702575</v>
      </c>
      <c r="E14" s="60">
        <f t="shared" si="1"/>
        <v>2.75808667222701</v>
      </c>
      <c r="F14" s="60">
        <f t="shared" si="1"/>
        <v>3.4476083402837627</v>
      </c>
      <c r="G14" s="60">
        <f t="shared" si="1"/>
        <v>6.8952166805675255</v>
      </c>
      <c r="H14" s="79">
        <f t="shared" si="1"/>
        <v>10.342825020851288</v>
      </c>
      <c r="I14" s="78">
        <f t="shared" si="1"/>
        <v>13.790433361135051</v>
      </c>
      <c r="J14" s="79">
        <f t="shared" si="1"/>
        <v>17.238041701418812</v>
      </c>
      <c r="K14" s="79">
        <f t="shared" si="1"/>
        <v>20.685650041702576</v>
      </c>
      <c r="L14" s="79">
        <f t="shared" si="1"/>
        <v>24.133258381986337</v>
      </c>
      <c r="M14" s="78">
        <f t="shared" si="1"/>
        <v>27.580866722270102</v>
      </c>
      <c r="N14" s="79">
        <f t="shared" si="1"/>
        <v>31.028475062553863</v>
      </c>
      <c r="O14" s="79">
        <f t="shared" si="1"/>
        <v>34.476083402837624</v>
      </c>
      <c r="P14" s="79">
        <f t="shared" si="1"/>
        <v>37.92369174312139</v>
      </c>
      <c r="Q14" s="83">
        <f t="shared" si="1"/>
        <v>41.37130008340515</v>
      </c>
    </row>
    <row r="15" spans="1:17" ht="12.75" thickBot="1">
      <c r="A15" s="34">
        <v>0.84</v>
      </c>
      <c r="B15" s="60">
        <f t="shared" si="0"/>
        <v>0.7252369524813066</v>
      </c>
      <c r="C15" s="60">
        <f t="shared" si="1"/>
        <v>1.4504739049626132</v>
      </c>
      <c r="D15" s="60">
        <f t="shared" si="1"/>
        <v>2.17571085744392</v>
      </c>
      <c r="E15" s="60">
        <f t="shared" si="1"/>
        <v>2.9009478099252264</v>
      </c>
      <c r="F15" s="60">
        <f t="shared" si="1"/>
        <v>3.626184762406533</v>
      </c>
      <c r="G15" s="60">
        <f t="shared" si="1"/>
        <v>7.252369524813066</v>
      </c>
      <c r="H15" s="79">
        <f t="shared" si="1"/>
        <v>10.878554287219599</v>
      </c>
      <c r="I15" s="78">
        <f t="shared" si="1"/>
        <v>14.504739049626131</v>
      </c>
      <c r="J15" s="79">
        <f t="shared" si="1"/>
        <v>18.130923812032666</v>
      </c>
      <c r="K15" s="79">
        <f t="shared" si="1"/>
        <v>21.757108574439197</v>
      </c>
      <c r="L15" s="79">
        <f t="shared" si="1"/>
        <v>25.383293336845732</v>
      </c>
      <c r="M15" s="78">
        <f t="shared" si="1"/>
        <v>29.009478099252263</v>
      </c>
      <c r="N15" s="79">
        <f t="shared" si="1"/>
        <v>32.635662861658794</v>
      </c>
      <c r="O15" s="79">
        <f t="shared" si="1"/>
        <v>36.26184762406533</v>
      </c>
      <c r="P15" s="79">
        <f t="shared" si="1"/>
        <v>39.88803238647186</v>
      </c>
      <c r="Q15" s="83">
        <f t="shared" si="1"/>
        <v>43.514217148878394</v>
      </c>
    </row>
    <row r="16" spans="1:17" ht="12.75" thickBot="1">
      <c r="A16" s="34">
        <v>0.86</v>
      </c>
      <c r="B16" s="60">
        <f t="shared" si="0"/>
        <v>0.7606028870151058</v>
      </c>
      <c r="C16" s="60">
        <f t="shared" si="1"/>
        <v>1.5212057740302116</v>
      </c>
      <c r="D16" s="60">
        <f t="shared" si="1"/>
        <v>2.2818086610453174</v>
      </c>
      <c r="E16" s="60">
        <f t="shared" si="1"/>
        <v>3.0424115480604232</v>
      </c>
      <c r="F16" s="60">
        <f t="shared" si="1"/>
        <v>3.803014435075529</v>
      </c>
      <c r="G16" s="60">
        <f t="shared" si="1"/>
        <v>7.606028870151058</v>
      </c>
      <c r="H16" s="79">
        <f t="shared" si="1"/>
        <v>11.409043305226588</v>
      </c>
      <c r="I16" s="78">
        <f t="shared" si="1"/>
        <v>15.212057740302116</v>
      </c>
      <c r="J16" s="79">
        <f t="shared" si="1"/>
        <v>19.015072175377647</v>
      </c>
      <c r="K16" s="79">
        <f t="shared" si="1"/>
        <v>22.818086610453175</v>
      </c>
      <c r="L16" s="79">
        <f t="shared" si="1"/>
        <v>26.621101045528704</v>
      </c>
      <c r="M16" s="78">
        <f t="shared" si="1"/>
        <v>30.424115480604232</v>
      </c>
      <c r="N16" s="79">
        <f t="shared" si="1"/>
        <v>34.22712991567976</v>
      </c>
      <c r="O16" s="79">
        <f t="shared" si="1"/>
        <v>38.03014435075529</v>
      </c>
      <c r="P16" s="79">
        <f t="shared" si="1"/>
        <v>41.83315878583082</v>
      </c>
      <c r="Q16" s="83">
        <f t="shared" si="1"/>
        <v>45.63617322090635</v>
      </c>
    </row>
    <row r="17" spans="1:17" ht="12.75" thickBot="1">
      <c r="A17" s="34">
        <v>0.88</v>
      </c>
      <c r="B17" s="60">
        <f t="shared" si="0"/>
        <v>0.7956420402429424</v>
      </c>
      <c r="C17" s="60">
        <f t="shared" si="1"/>
        <v>1.5912840804858848</v>
      </c>
      <c r="D17" s="60">
        <f t="shared" si="1"/>
        <v>2.3869261207288273</v>
      </c>
      <c r="E17" s="60">
        <f t="shared" si="1"/>
        <v>3.1825681609717695</v>
      </c>
      <c r="F17" s="60">
        <f t="shared" si="1"/>
        <v>3.978210201214712</v>
      </c>
      <c r="G17" s="60">
        <f t="shared" si="1"/>
        <v>7.956420402429424</v>
      </c>
      <c r="H17" s="79">
        <f t="shared" si="1"/>
        <v>11.934630603644136</v>
      </c>
      <c r="I17" s="78">
        <f t="shared" si="1"/>
        <v>15.912840804858847</v>
      </c>
      <c r="J17" s="79">
        <f t="shared" si="1"/>
        <v>19.89105100607356</v>
      </c>
      <c r="K17" s="79">
        <f t="shared" si="1"/>
        <v>23.86926120728827</v>
      </c>
      <c r="L17" s="79">
        <f t="shared" si="1"/>
        <v>27.847471408502983</v>
      </c>
      <c r="M17" s="78">
        <f t="shared" si="1"/>
        <v>31.825681609717694</v>
      </c>
      <c r="N17" s="79">
        <f t="shared" si="1"/>
        <v>35.803891810932406</v>
      </c>
      <c r="O17" s="79">
        <f t="shared" si="1"/>
        <v>39.78210201214712</v>
      </c>
      <c r="P17" s="79">
        <f t="shared" si="1"/>
        <v>43.76031221336183</v>
      </c>
      <c r="Q17" s="83">
        <f t="shared" si="1"/>
        <v>47.73852241457654</v>
      </c>
    </row>
    <row r="18" spans="1:17" ht="12.75" thickBot="1">
      <c r="A18" s="34">
        <v>0.9</v>
      </c>
      <c r="B18" s="60">
        <f t="shared" si="0"/>
        <v>0.8303744143798945</v>
      </c>
      <c r="C18" s="60">
        <f t="shared" si="1"/>
        <v>1.660748828759789</v>
      </c>
      <c r="D18" s="60">
        <f t="shared" si="1"/>
        <v>2.4911232431396835</v>
      </c>
      <c r="E18" s="60">
        <f t="shared" si="1"/>
        <v>3.321497657519578</v>
      </c>
      <c r="F18" s="60">
        <f t="shared" si="1"/>
        <v>4.151872071899472</v>
      </c>
      <c r="G18" s="60">
        <f t="shared" si="1"/>
        <v>8.303744143798944</v>
      </c>
      <c r="H18" s="79">
        <f t="shared" si="1"/>
        <v>12.455616215698416</v>
      </c>
      <c r="I18" s="78">
        <f t="shared" si="1"/>
        <v>16.60748828759789</v>
      </c>
      <c r="J18" s="79">
        <f t="shared" si="1"/>
        <v>20.75936035949736</v>
      </c>
      <c r="K18" s="79">
        <f t="shared" si="1"/>
        <v>24.911232431396833</v>
      </c>
      <c r="L18" s="79">
        <f t="shared" si="1"/>
        <v>29.063104503296305</v>
      </c>
      <c r="M18" s="78">
        <f t="shared" si="1"/>
        <v>33.21497657519578</v>
      </c>
      <c r="N18" s="79">
        <f t="shared" si="1"/>
        <v>37.36684864709525</v>
      </c>
      <c r="O18" s="79">
        <f t="shared" si="1"/>
        <v>41.51872071899472</v>
      </c>
      <c r="P18" s="79">
        <f t="shared" si="1"/>
        <v>45.6705927908942</v>
      </c>
      <c r="Q18" s="83">
        <f t="shared" si="1"/>
        <v>49.822464862793666</v>
      </c>
    </row>
    <row r="19" spans="1:17" ht="12.75" thickBot="1">
      <c r="A19" s="34">
        <v>0.92</v>
      </c>
      <c r="B19" s="60">
        <f t="shared" si="0"/>
        <v>0.8648178506641865</v>
      </c>
      <c r="C19" s="60">
        <f aca="true" t="shared" si="2" ref="C19:Q19">C$2*(((2*$A19)-1)^0.833)</f>
        <v>1.729635701328373</v>
      </c>
      <c r="D19" s="60">
        <f t="shared" si="2"/>
        <v>2.5944535519925593</v>
      </c>
      <c r="E19" s="60">
        <f t="shared" si="2"/>
        <v>3.459271402656746</v>
      </c>
      <c r="F19" s="60">
        <f t="shared" si="2"/>
        <v>4.324089253320932</v>
      </c>
      <c r="G19" s="60">
        <f t="shared" si="2"/>
        <v>8.648178506641864</v>
      </c>
      <c r="H19" s="79">
        <f t="shared" si="2"/>
        <v>12.972267759962797</v>
      </c>
      <c r="I19" s="78">
        <f t="shared" si="2"/>
        <v>17.29635701328373</v>
      </c>
      <c r="J19" s="79">
        <f t="shared" si="2"/>
        <v>21.620446266604663</v>
      </c>
      <c r="K19" s="79">
        <f t="shared" si="2"/>
        <v>25.944535519925594</v>
      </c>
      <c r="L19" s="79">
        <f t="shared" si="2"/>
        <v>30.268624773246525</v>
      </c>
      <c r="M19" s="78">
        <f t="shared" si="2"/>
        <v>34.59271402656746</v>
      </c>
      <c r="N19" s="79">
        <f t="shared" si="2"/>
        <v>38.91680327988839</v>
      </c>
      <c r="O19" s="79">
        <f t="shared" si="2"/>
        <v>43.240892533209326</v>
      </c>
      <c r="P19" s="79">
        <f t="shared" si="2"/>
        <v>47.564981786530254</v>
      </c>
      <c r="Q19" s="83">
        <f t="shared" si="2"/>
        <v>51.88907103985119</v>
      </c>
    </row>
    <row r="20" spans="1:17" ht="12.75" thickBot="1">
      <c r="A20" s="34">
        <v>0.94</v>
      </c>
      <c r="B20" s="60">
        <f aca="true" t="shared" si="3" ref="B20:Q35">B$2*(((2*$A20)-1)^0.833)</f>
        <v>0.8989883544678895</v>
      </c>
      <c r="C20" s="60">
        <f t="shared" si="3"/>
        <v>1.797976708935779</v>
      </c>
      <c r="D20" s="60">
        <f t="shared" si="3"/>
        <v>2.6969650634036686</v>
      </c>
      <c r="E20" s="60">
        <f t="shared" si="3"/>
        <v>3.595953417871558</v>
      </c>
      <c r="F20" s="60">
        <f t="shared" si="3"/>
        <v>4.494941772339447</v>
      </c>
      <c r="G20" s="60">
        <f t="shared" si="3"/>
        <v>8.989883544678895</v>
      </c>
      <c r="H20" s="79">
        <f t="shared" si="3"/>
        <v>13.484825317018343</v>
      </c>
      <c r="I20" s="78">
        <f t="shared" si="3"/>
        <v>17.97976708935779</v>
      </c>
      <c r="J20" s="79">
        <f t="shared" si="3"/>
        <v>22.474708861697238</v>
      </c>
      <c r="K20" s="79">
        <f t="shared" si="3"/>
        <v>26.969650634036686</v>
      </c>
      <c r="L20" s="79">
        <f t="shared" si="3"/>
        <v>31.46459240637613</v>
      </c>
      <c r="M20" s="78">
        <f t="shared" si="3"/>
        <v>35.95953417871558</v>
      </c>
      <c r="N20" s="79">
        <f t="shared" si="3"/>
        <v>40.45447595105503</v>
      </c>
      <c r="O20" s="79">
        <f t="shared" si="3"/>
        <v>44.949417723394475</v>
      </c>
      <c r="P20" s="79">
        <f t="shared" si="3"/>
        <v>49.44435949573392</v>
      </c>
      <c r="Q20" s="83">
        <f t="shared" si="3"/>
        <v>53.93930126807337</v>
      </c>
    </row>
    <row r="21" spans="1:17" ht="12.75" thickBot="1">
      <c r="A21" s="34">
        <v>0.96</v>
      </c>
      <c r="B21" s="60">
        <f t="shared" si="3"/>
        <v>0.9329003589510618</v>
      </c>
      <c r="C21" s="60">
        <f t="shared" si="3"/>
        <v>1.8658007179021237</v>
      </c>
      <c r="D21" s="60">
        <f t="shared" si="3"/>
        <v>2.7987010768531855</v>
      </c>
      <c r="E21" s="60">
        <f t="shared" si="3"/>
        <v>3.7316014358042473</v>
      </c>
      <c r="F21" s="60">
        <f t="shared" si="3"/>
        <v>4.664501794755309</v>
      </c>
      <c r="G21" s="60">
        <f t="shared" si="3"/>
        <v>9.329003589510618</v>
      </c>
      <c r="H21" s="79">
        <f t="shared" si="3"/>
        <v>13.993505384265926</v>
      </c>
      <c r="I21" s="78">
        <f t="shared" si="3"/>
        <v>18.658007179021237</v>
      </c>
      <c r="J21" s="79">
        <f t="shared" si="3"/>
        <v>23.322508973776547</v>
      </c>
      <c r="K21" s="79">
        <f t="shared" si="3"/>
        <v>27.987010768531853</v>
      </c>
      <c r="L21" s="79">
        <f t="shared" si="3"/>
        <v>32.65151256328716</v>
      </c>
      <c r="M21" s="78">
        <f t="shared" si="3"/>
        <v>37.31601435804247</v>
      </c>
      <c r="N21" s="79">
        <f t="shared" si="3"/>
        <v>41.98051615279778</v>
      </c>
      <c r="O21" s="79">
        <f t="shared" si="3"/>
        <v>46.64501794755309</v>
      </c>
      <c r="P21" s="79">
        <f t="shared" si="3"/>
        <v>51.3095197423084</v>
      </c>
      <c r="Q21" s="83">
        <f t="shared" si="3"/>
        <v>55.974021537063706</v>
      </c>
    </row>
    <row r="22" spans="1:17" ht="12.75" thickBot="1">
      <c r="A22" s="34">
        <v>0.98</v>
      </c>
      <c r="B22" s="60">
        <f t="shared" si="3"/>
        <v>0.9665669410433879</v>
      </c>
      <c r="C22" s="60">
        <f t="shared" si="3"/>
        <v>1.9331338820867758</v>
      </c>
      <c r="D22" s="60">
        <f t="shared" si="3"/>
        <v>2.8997008231301638</v>
      </c>
      <c r="E22" s="60">
        <f t="shared" si="3"/>
        <v>3.8662677641735517</v>
      </c>
      <c r="F22" s="60">
        <f t="shared" si="3"/>
        <v>4.832834705216939</v>
      </c>
      <c r="G22" s="60">
        <f t="shared" si="3"/>
        <v>9.665669410433878</v>
      </c>
      <c r="H22" s="79">
        <f t="shared" si="3"/>
        <v>14.49850411565082</v>
      </c>
      <c r="I22" s="78">
        <f t="shared" si="3"/>
        <v>19.331338820867757</v>
      </c>
      <c r="J22" s="79">
        <f t="shared" si="3"/>
        <v>24.1641735260847</v>
      </c>
      <c r="K22" s="79">
        <f t="shared" si="3"/>
        <v>28.99700823130164</v>
      </c>
      <c r="L22" s="79">
        <f t="shared" si="3"/>
        <v>33.829842936518574</v>
      </c>
      <c r="M22" s="78">
        <f t="shared" si="3"/>
        <v>38.66267764173551</v>
      </c>
      <c r="N22" s="79">
        <f t="shared" si="3"/>
        <v>43.49551234695246</v>
      </c>
      <c r="O22" s="79">
        <f t="shared" si="3"/>
        <v>48.3283470521694</v>
      </c>
      <c r="P22" s="79">
        <f t="shared" si="3"/>
        <v>53.16118175738634</v>
      </c>
      <c r="Q22" s="83">
        <f t="shared" si="3"/>
        <v>57.99401646260328</v>
      </c>
    </row>
    <row r="23" spans="1:17" ht="12.75" thickBot="1">
      <c r="A23" s="34">
        <v>1</v>
      </c>
      <c r="B23" s="27">
        <f t="shared" si="3"/>
        <v>1</v>
      </c>
      <c r="C23" s="27">
        <f t="shared" si="3"/>
        <v>2</v>
      </c>
      <c r="D23" s="27">
        <f t="shared" si="3"/>
        <v>3</v>
      </c>
      <c r="E23" s="27">
        <f t="shared" si="3"/>
        <v>4</v>
      </c>
      <c r="F23" s="27">
        <f t="shared" si="3"/>
        <v>5</v>
      </c>
      <c r="G23" s="80">
        <f t="shared" si="3"/>
        <v>10</v>
      </c>
      <c r="H23" s="80">
        <f t="shared" si="3"/>
        <v>15</v>
      </c>
      <c r="I23" s="78">
        <f t="shared" si="3"/>
        <v>20</v>
      </c>
      <c r="J23" s="80">
        <f t="shared" si="3"/>
        <v>25</v>
      </c>
      <c r="K23" s="80">
        <f t="shared" si="3"/>
        <v>30</v>
      </c>
      <c r="L23" s="80">
        <f t="shared" si="3"/>
        <v>35</v>
      </c>
      <c r="M23" s="78">
        <f t="shared" si="3"/>
        <v>40</v>
      </c>
      <c r="N23" s="80">
        <f t="shared" si="3"/>
        <v>45</v>
      </c>
      <c r="O23" s="80">
        <f t="shared" si="3"/>
        <v>50</v>
      </c>
      <c r="P23" s="80">
        <f t="shared" si="3"/>
        <v>55</v>
      </c>
      <c r="Q23" s="83">
        <f t="shared" si="3"/>
        <v>60</v>
      </c>
    </row>
    <row r="24" spans="1:17" ht="12.75" thickBot="1">
      <c r="A24" s="34">
        <v>1.02</v>
      </c>
      <c r="B24" s="60">
        <f t="shared" si="3"/>
        <v>1.0332104062538687</v>
      </c>
      <c r="C24" s="60">
        <f t="shared" si="3"/>
        <v>2.0664208125077375</v>
      </c>
      <c r="D24" s="60">
        <f t="shared" si="3"/>
        <v>3.099631218761606</v>
      </c>
      <c r="E24" s="60">
        <f t="shared" si="3"/>
        <v>4.132841625015475</v>
      </c>
      <c r="F24" s="60">
        <f t="shared" si="3"/>
        <v>5.166052031269343</v>
      </c>
      <c r="G24" s="79">
        <f t="shared" si="3"/>
        <v>10.332104062538686</v>
      </c>
      <c r="H24" s="79">
        <f t="shared" si="3"/>
        <v>15.498156093808031</v>
      </c>
      <c r="I24" s="78">
        <f t="shared" si="3"/>
        <v>20.664208125077373</v>
      </c>
      <c r="J24" s="79">
        <f t="shared" si="3"/>
        <v>25.830260156346718</v>
      </c>
      <c r="K24" s="79">
        <f t="shared" si="3"/>
        <v>30.996312187616063</v>
      </c>
      <c r="L24" s="79">
        <f t="shared" si="3"/>
        <v>36.16236421888541</v>
      </c>
      <c r="M24" s="78">
        <f t="shared" si="3"/>
        <v>41.328416250154746</v>
      </c>
      <c r="N24" s="79">
        <f t="shared" si="3"/>
        <v>46.49446828142409</v>
      </c>
      <c r="O24" s="79">
        <f t="shared" si="3"/>
        <v>51.660520312693436</v>
      </c>
      <c r="P24" s="79">
        <f t="shared" si="3"/>
        <v>56.82657234396278</v>
      </c>
      <c r="Q24" s="83">
        <f t="shared" si="3"/>
        <v>61.992624375232126</v>
      </c>
    </row>
    <row r="25" spans="1:17" ht="12.75" thickBot="1">
      <c r="A25" s="34">
        <v>1.04</v>
      </c>
      <c r="B25" s="60">
        <f t="shared" si="3"/>
        <v>1.0662081264579641</v>
      </c>
      <c r="C25" s="60">
        <f t="shared" si="3"/>
        <v>2.1324162529159283</v>
      </c>
      <c r="D25" s="60">
        <f t="shared" si="3"/>
        <v>3.1986243793738924</v>
      </c>
      <c r="E25" s="60">
        <f t="shared" si="3"/>
        <v>4.264832505831857</v>
      </c>
      <c r="F25" s="60">
        <f t="shared" si="3"/>
        <v>5.33104063228982</v>
      </c>
      <c r="G25" s="79">
        <f t="shared" si="3"/>
        <v>10.66208126457964</v>
      </c>
      <c r="H25" s="79">
        <f t="shared" si="3"/>
        <v>15.993121896869463</v>
      </c>
      <c r="I25" s="78">
        <f t="shared" si="3"/>
        <v>21.32416252915928</v>
      </c>
      <c r="J25" s="79">
        <f t="shared" si="3"/>
        <v>26.655203161449105</v>
      </c>
      <c r="K25" s="79">
        <f t="shared" si="3"/>
        <v>31.986243793738925</v>
      </c>
      <c r="L25" s="79">
        <f t="shared" si="3"/>
        <v>37.31728442602874</v>
      </c>
      <c r="M25" s="78">
        <f t="shared" si="3"/>
        <v>42.64832505831856</v>
      </c>
      <c r="N25" s="79">
        <f t="shared" si="3"/>
        <v>47.97936569060839</v>
      </c>
      <c r="O25" s="79">
        <f t="shared" si="3"/>
        <v>53.31040632289821</v>
      </c>
      <c r="P25" s="79">
        <f t="shared" si="3"/>
        <v>58.64144695518803</v>
      </c>
      <c r="Q25" s="83">
        <f t="shared" si="3"/>
        <v>63.97248758747785</v>
      </c>
    </row>
    <row r="26" spans="1:17" ht="12.75" thickBot="1">
      <c r="A26" s="34">
        <v>1.06</v>
      </c>
      <c r="B26" s="60">
        <f t="shared" si="3"/>
        <v>1.0990023292662034</v>
      </c>
      <c r="C26" s="60">
        <f t="shared" si="3"/>
        <v>2.198004658532407</v>
      </c>
      <c r="D26" s="60">
        <f t="shared" si="3"/>
        <v>3.2970069877986106</v>
      </c>
      <c r="E26" s="60">
        <f t="shared" si="3"/>
        <v>4.396009317064814</v>
      </c>
      <c r="F26" s="60">
        <f t="shared" si="3"/>
        <v>5.495011646331017</v>
      </c>
      <c r="G26" s="79">
        <f t="shared" si="3"/>
        <v>10.990023292662034</v>
      </c>
      <c r="H26" s="79">
        <f t="shared" si="3"/>
        <v>16.485034938993053</v>
      </c>
      <c r="I26" s="78">
        <f t="shared" si="3"/>
        <v>21.980046585324068</v>
      </c>
      <c r="J26" s="79">
        <f t="shared" si="3"/>
        <v>27.475058231655087</v>
      </c>
      <c r="K26" s="79">
        <f t="shared" si="3"/>
        <v>32.970069877986106</v>
      </c>
      <c r="L26" s="79">
        <f t="shared" si="3"/>
        <v>38.46508152431712</v>
      </c>
      <c r="M26" s="78">
        <f t="shared" si="3"/>
        <v>43.960093170648136</v>
      </c>
      <c r="N26" s="79">
        <f t="shared" si="3"/>
        <v>49.45510481697916</v>
      </c>
      <c r="O26" s="79">
        <f t="shared" si="3"/>
        <v>54.950116463310174</v>
      </c>
      <c r="P26" s="79">
        <f t="shared" si="3"/>
        <v>60.44512810964119</v>
      </c>
      <c r="Q26" s="83">
        <f t="shared" si="3"/>
        <v>65.94013975597221</v>
      </c>
    </row>
    <row r="27" spans="1:17" ht="12.75" thickBot="1">
      <c r="A27" s="34">
        <v>1.08</v>
      </c>
      <c r="B27" s="60">
        <f t="shared" si="3"/>
        <v>1.1316014754016899</v>
      </c>
      <c r="C27" s="60">
        <f t="shared" si="3"/>
        <v>2.2632029508033797</v>
      </c>
      <c r="D27" s="60">
        <f t="shared" si="3"/>
        <v>3.3948044262050696</v>
      </c>
      <c r="E27" s="60">
        <f t="shared" si="3"/>
        <v>4.5264059016067595</v>
      </c>
      <c r="F27" s="60">
        <f t="shared" si="3"/>
        <v>5.658007377008449</v>
      </c>
      <c r="G27" s="79">
        <f t="shared" si="3"/>
        <v>11.316014754016898</v>
      </c>
      <c r="H27" s="79">
        <f t="shared" si="3"/>
        <v>16.974022131025347</v>
      </c>
      <c r="I27" s="78">
        <f t="shared" si="3"/>
        <v>22.632029508033796</v>
      </c>
      <c r="J27" s="79">
        <f t="shared" si="3"/>
        <v>28.290036885042248</v>
      </c>
      <c r="K27" s="79">
        <f t="shared" si="3"/>
        <v>33.94804426205069</v>
      </c>
      <c r="L27" s="79">
        <f t="shared" si="3"/>
        <v>39.606051639059146</v>
      </c>
      <c r="M27" s="78">
        <f t="shared" si="3"/>
        <v>45.26405901606759</v>
      </c>
      <c r="N27" s="79">
        <f t="shared" si="3"/>
        <v>50.922066393076044</v>
      </c>
      <c r="O27" s="79">
        <f t="shared" si="3"/>
        <v>56.580073770084496</v>
      </c>
      <c r="P27" s="79">
        <f t="shared" si="3"/>
        <v>62.23808114709294</v>
      </c>
      <c r="Q27" s="83">
        <f t="shared" si="3"/>
        <v>67.89608852410139</v>
      </c>
    </row>
    <row r="28" spans="1:17" ht="12.75" thickBot="1">
      <c r="A28" s="34">
        <v>1.1</v>
      </c>
      <c r="B28" s="60">
        <f t="shared" si="3"/>
        <v>1.1640133948072078</v>
      </c>
      <c r="C28" s="60">
        <f t="shared" si="3"/>
        <v>2.3280267896144156</v>
      </c>
      <c r="D28" s="60">
        <f t="shared" si="3"/>
        <v>3.492040184421623</v>
      </c>
      <c r="E28" s="60">
        <f t="shared" si="3"/>
        <v>4.656053579228831</v>
      </c>
      <c r="F28" s="60">
        <f t="shared" si="3"/>
        <v>5.820066974036039</v>
      </c>
      <c r="G28" s="79">
        <f t="shared" si="3"/>
        <v>11.640133948072078</v>
      </c>
      <c r="H28" s="79">
        <f t="shared" si="3"/>
        <v>17.46020092210812</v>
      </c>
      <c r="I28" s="78">
        <f t="shared" si="3"/>
        <v>23.280267896144156</v>
      </c>
      <c r="J28" s="79">
        <f t="shared" si="3"/>
        <v>29.100334870180195</v>
      </c>
      <c r="K28" s="79">
        <f t="shared" si="3"/>
        <v>34.92040184421624</v>
      </c>
      <c r="L28" s="79">
        <f t="shared" si="3"/>
        <v>40.740468818252275</v>
      </c>
      <c r="M28" s="78">
        <f t="shared" si="3"/>
        <v>46.56053579228831</v>
      </c>
      <c r="N28" s="79">
        <f t="shared" si="3"/>
        <v>52.38060276632435</v>
      </c>
      <c r="O28" s="79">
        <f t="shared" si="3"/>
        <v>58.20066974036039</v>
      </c>
      <c r="P28" s="79">
        <f t="shared" si="3"/>
        <v>64.02073671439643</v>
      </c>
      <c r="Q28" s="83">
        <f t="shared" si="3"/>
        <v>69.84080368843247</v>
      </c>
    </row>
    <row r="29" spans="1:17" ht="12.75" thickBot="1">
      <c r="A29" s="34">
        <v>1.12</v>
      </c>
      <c r="B29" s="60">
        <f t="shared" si="3"/>
        <v>1.1962453530992077</v>
      </c>
      <c r="C29" s="60">
        <f t="shared" si="3"/>
        <v>2.3924907061984153</v>
      </c>
      <c r="D29" s="60">
        <f t="shared" si="3"/>
        <v>3.5887360592976227</v>
      </c>
      <c r="E29" s="60">
        <f t="shared" si="3"/>
        <v>4.784981412396831</v>
      </c>
      <c r="F29" s="60">
        <f t="shared" si="3"/>
        <v>5.9812267654960385</v>
      </c>
      <c r="G29" s="79">
        <f t="shared" si="3"/>
        <v>11.962453530992077</v>
      </c>
      <c r="H29" s="79">
        <f t="shared" si="3"/>
        <v>17.943680296488115</v>
      </c>
      <c r="I29" s="78">
        <f t="shared" si="3"/>
        <v>23.924907061984154</v>
      </c>
      <c r="J29" s="79">
        <f t="shared" si="3"/>
        <v>29.90613382748019</v>
      </c>
      <c r="K29" s="79">
        <f t="shared" si="3"/>
        <v>35.88736059297623</v>
      </c>
      <c r="L29" s="79">
        <f t="shared" si="3"/>
        <v>41.86858735847227</v>
      </c>
      <c r="M29" s="78">
        <f t="shared" si="3"/>
        <v>47.84981412396831</v>
      </c>
      <c r="N29" s="79">
        <f t="shared" si="3"/>
        <v>53.83104088946435</v>
      </c>
      <c r="O29" s="79">
        <f t="shared" si="3"/>
        <v>59.81226765496038</v>
      </c>
      <c r="P29" s="79">
        <f t="shared" si="3"/>
        <v>65.79349442045643</v>
      </c>
      <c r="Q29" s="83">
        <f t="shared" si="3"/>
        <v>71.77472118595246</v>
      </c>
    </row>
    <row r="30" spans="1:17" ht="12.75" thickBot="1">
      <c r="A30" s="34">
        <v>1.14</v>
      </c>
      <c r="B30" s="60">
        <f t="shared" si="3"/>
        <v>1.2283041091052518</v>
      </c>
      <c r="C30" s="60">
        <f t="shared" si="3"/>
        <v>2.4566082182105036</v>
      </c>
      <c r="D30" s="60">
        <f t="shared" si="3"/>
        <v>3.6849123273157556</v>
      </c>
      <c r="E30" s="60">
        <f t="shared" si="3"/>
        <v>4.913216436421007</v>
      </c>
      <c r="F30" s="60">
        <f t="shared" si="3"/>
        <v>6.141520545526259</v>
      </c>
      <c r="G30" s="79">
        <f t="shared" si="3"/>
        <v>12.283041091052517</v>
      </c>
      <c r="H30" s="79">
        <f t="shared" si="3"/>
        <v>18.424561636578776</v>
      </c>
      <c r="I30" s="78">
        <f t="shared" si="3"/>
        <v>24.566082182105035</v>
      </c>
      <c r="J30" s="79">
        <f t="shared" si="3"/>
        <v>30.707602727631294</v>
      </c>
      <c r="K30" s="79">
        <f t="shared" si="3"/>
        <v>36.84912327315755</v>
      </c>
      <c r="L30" s="79">
        <f t="shared" si="3"/>
        <v>42.990643818683814</v>
      </c>
      <c r="M30" s="78">
        <f t="shared" si="3"/>
        <v>49.13216436421007</v>
      </c>
      <c r="N30" s="79">
        <f t="shared" si="3"/>
        <v>55.27368490973633</v>
      </c>
      <c r="O30" s="79">
        <f t="shared" si="3"/>
        <v>61.41520545526259</v>
      </c>
      <c r="P30" s="79">
        <f t="shared" si="3"/>
        <v>67.55672600078884</v>
      </c>
      <c r="Q30" s="83">
        <f t="shared" si="3"/>
        <v>73.6982465463151</v>
      </c>
    </row>
    <row r="31" spans="1:17" ht="12.75" thickBot="1">
      <c r="A31" s="34">
        <v>1.16</v>
      </c>
      <c r="B31" s="60">
        <f t="shared" si="3"/>
        <v>1.2601959649223635</v>
      </c>
      <c r="C31" s="60">
        <f t="shared" si="3"/>
        <v>2.520391929844727</v>
      </c>
      <c r="D31" s="60">
        <f t="shared" si="3"/>
        <v>3.7805878947670903</v>
      </c>
      <c r="E31" s="60">
        <f t="shared" si="3"/>
        <v>5.040783859689454</v>
      </c>
      <c r="F31" s="60">
        <f t="shared" si="3"/>
        <v>6.300979824611818</v>
      </c>
      <c r="G31" s="79">
        <f t="shared" si="3"/>
        <v>12.601959649223636</v>
      </c>
      <c r="H31" s="79">
        <f t="shared" si="3"/>
        <v>18.902939473835453</v>
      </c>
      <c r="I31" s="78">
        <f t="shared" si="3"/>
        <v>25.20391929844727</v>
      </c>
      <c r="J31" s="79">
        <f t="shared" si="3"/>
        <v>31.504899123059086</v>
      </c>
      <c r="K31" s="79">
        <f t="shared" si="3"/>
        <v>37.805878947670905</v>
      </c>
      <c r="L31" s="79">
        <f t="shared" si="3"/>
        <v>44.10685877228272</v>
      </c>
      <c r="M31" s="78">
        <f t="shared" si="3"/>
        <v>50.40783859689454</v>
      </c>
      <c r="N31" s="79">
        <f t="shared" si="3"/>
        <v>56.70881842150636</v>
      </c>
      <c r="O31" s="79">
        <f t="shared" si="3"/>
        <v>63.00979824611817</v>
      </c>
      <c r="P31" s="79">
        <f t="shared" si="3"/>
        <v>69.31077807073</v>
      </c>
      <c r="Q31" s="83">
        <f t="shared" si="3"/>
        <v>75.61175789534181</v>
      </c>
    </row>
    <row r="32" spans="1:17" ht="12.75" thickBot="1">
      <c r="A32" s="34">
        <v>1.18</v>
      </c>
      <c r="B32" s="60">
        <f t="shared" si="3"/>
        <v>1.2919268096654493</v>
      </c>
      <c r="C32" s="60">
        <f t="shared" si="3"/>
        <v>2.5838536193308985</v>
      </c>
      <c r="D32" s="60">
        <f t="shared" si="3"/>
        <v>3.8757804289963476</v>
      </c>
      <c r="E32" s="60">
        <f t="shared" si="3"/>
        <v>5.167707238661797</v>
      </c>
      <c r="F32" s="60">
        <f t="shared" si="3"/>
        <v>6.4596340483272465</v>
      </c>
      <c r="G32" s="79">
        <f t="shared" si="3"/>
        <v>12.919268096654493</v>
      </c>
      <c r="H32" s="79">
        <f t="shared" si="3"/>
        <v>19.37890214498174</v>
      </c>
      <c r="I32" s="78">
        <f t="shared" si="3"/>
        <v>25.838536193308986</v>
      </c>
      <c r="J32" s="79">
        <f t="shared" si="3"/>
        <v>32.29817024163623</v>
      </c>
      <c r="K32" s="79">
        <f t="shared" si="3"/>
        <v>38.75780428996348</v>
      </c>
      <c r="L32" s="79">
        <f t="shared" si="3"/>
        <v>45.21743833829073</v>
      </c>
      <c r="M32" s="78">
        <f t="shared" si="3"/>
        <v>51.67707238661797</v>
      </c>
      <c r="N32" s="79">
        <f t="shared" si="3"/>
        <v>58.13670643494522</v>
      </c>
      <c r="O32" s="79">
        <f t="shared" si="3"/>
        <v>64.59634048327246</v>
      </c>
      <c r="P32" s="79">
        <f t="shared" si="3"/>
        <v>71.05597453159972</v>
      </c>
      <c r="Q32" s="83">
        <f t="shared" si="3"/>
        <v>77.51560857992696</v>
      </c>
    </row>
    <row r="33" spans="1:17" ht="12.75" thickBot="1">
      <c r="A33" s="34">
        <v>1.2</v>
      </c>
      <c r="B33" s="27">
        <f t="shared" si="3"/>
        <v>1.3235021578632267</v>
      </c>
      <c r="C33" s="27">
        <f t="shared" si="3"/>
        <v>2.6470043157264533</v>
      </c>
      <c r="D33" s="27">
        <f t="shared" si="3"/>
        <v>3.97050647358968</v>
      </c>
      <c r="E33" s="27">
        <f t="shared" si="3"/>
        <v>5.294008631452907</v>
      </c>
      <c r="F33" s="27">
        <f t="shared" si="3"/>
        <v>6.617510789316134</v>
      </c>
      <c r="G33" s="80">
        <f t="shared" si="3"/>
        <v>13.235021578632267</v>
      </c>
      <c r="H33" s="80">
        <f t="shared" si="3"/>
        <v>19.8525323679484</v>
      </c>
      <c r="I33" s="78">
        <f t="shared" si="3"/>
        <v>26.470043157264534</v>
      </c>
      <c r="J33" s="80">
        <f t="shared" si="3"/>
        <v>33.08755394658067</v>
      </c>
      <c r="K33" s="80">
        <f t="shared" si="3"/>
        <v>39.7050647358968</v>
      </c>
      <c r="L33" s="80">
        <f t="shared" si="3"/>
        <v>46.32257552521293</v>
      </c>
      <c r="M33" s="78">
        <f t="shared" si="3"/>
        <v>52.94008631452907</v>
      </c>
      <c r="N33" s="80">
        <f t="shared" si="3"/>
        <v>59.5575971038452</v>
      </c>
      <c r="O33" s="80">
        <f t="shared" si="3"/>
        <v>66.17510789316134</v>
      </c>
      <c r="P33" s="80">
        <f t="shared" si="3"/>
        <v>72.79261868247747</v>
      </c>
      <c r="Q33" s="83">
        <f t="shared" si="3"/>
        <v>79.4101294717936</v>
      </c>
    </row>
    <row r="34" spans="1:17" ht="12.75" thickBot="1">
      <c r="A34" s="34">
        <v>1.22</v>
      </c>
      <c r="B34" s="60">
        <f t="shared" si="3"/>
        <v>1.3549271832906005</v>
      </c>
      <c r="C34" s="60">
        <f t="shared" si="3"/>
        <v>2.709854366581201</v>
      </c>
      <c r="D34" s="60">
        <f t="shared" si="3"/>
        <v>4.064781549871801</v>
      </c>
      <c r="E34" s="60">
        <f t="shared" si="3"/>
        <v>5.419708733162402</v>
      </c>
      <c r="F34" s="60">
        <f t="shared" si="3"/>
        <v>6.774635916453002</v>
      </c>
      <c r="G34" s="79">
        <f t="shared" si="3"/>
        <v>13.549271832906005</v>
      </c>
      <c r="H34" s="79">
        <f t="shared" si="3"/>
        <v>20.32390774935901</v>
      </c>
      <c r="I34" s="78">
        <f t="shared" si="3"/>
        <v>27.09854366581201</v>
      </c>
      <c r="J34" s="79">
        <f t="shared" si="3"/>
        <v>33.87317958226501</v>
      </c>
      <c r="K34" s="79">
        <f t="shared" si="3"/>
        <v>40.64781549871802</v>
      </c>
      <c r="L34" s="79">
        <f t="shared" si="3"/>
        <v>47.42245141517102</v>
      </c>
      <c r="M34" s="78">
        <f t="shared" si="3"/>
        <v>54.19708733162402</v>
      </c>
      <c r="N34" s="79">
        <f t="shared" si="3"/>
        <v>60.97172324807702</v>
      </c>
      <c r="O34" s="79">
        <f t="shared" si="3"/>
        <v>67.74635916453002</v>
      </c>
      <c r="P34" s="79">
        <f t="shared" si="3"/>
        <v>74.52099508098303</v>
      </c>
      <c r="Q34" s="83">
        <f t="shared" si="3"/>
        <v>81.29563099743604</v>
      </c>
    </row>
    <row r="35" spans="1:17" ht="12.75" thickBot="1">
      <c r="A35" s="34">
        <v>1.24</v>
      </c>
      <c r="B35" s="60">
        <f t="shared" si="3"/>
        <v>1.386206748891485</v>
      </c>
      <c r="C35" s="60">
        <f t="shared" si="3"/>
        <v>2.77241349778297</v>
      </c>
      <c r="D35" s="60">
        <f t="shared" si="3"/>
        <v>4.158620246674455</v>
      </c>
      <c r="E35" s="60">
        <f t="shared" si="3"/>
        <v>5.54482699556594</v>
      </c>
      <c r="F35" s="60">
        <f t="shared" si="3"/>
        <v>6.931033744457426</v>
      </c>
      <c r="G35" s="79">
        <f t="shared" si="3"/>
        <v>13.862067488914851</v>
      </c>
      <c r="H35" s="79">
        <f t="shared" si="3"/>
        <v>20.793101233372276</v>
      </c>
      <c r="I35" s="78">
        <f t="shared" si="3"/>
        <v>27.724134977829703</v>
      </c>
      <c r="J35" s="79">
        <f t="shared" si="3"/>
        <v>34.65516872228713</v>
      </c>
      <c r="K35" s="79">
        <f t="shared" si="3"/>
        <v>41.58620246674455</v>
      </c>
      <c r="L35" s="79">
        <f t="shared" si="3"/>
        <v>48.517236211201975</v>
      </c>
      <c r="M35" s="78">
        <f t="shared" si="3"/>
        <v>55.448269955659406</v>
      </c>
      <c r="N35" s="79">
        <f t="shared" si="3"/>
        <v>62.37930370011683</v>
      </c>
      <c r="O35" s="79">
        <f t="shared" si="3"/>
        <v>69.31033744457426</v>
      </c>
      <c r="P35" s="79">
        <f t="shared" si="3"/>
        <v>76.24137118903168</v>
      </c>
      <c r="Q35" s="83">
        <f aca="true" t="shared" si="4" ref="C35:Q50">Q$2*(((2*$A35)-1)^0.833)</f>
        <v>83.1724049334891</v>
      </c>
    </row>
    <row r="36" spans="1:17" ht="12.75" thickBot="1">
      <c r="A36" s="34">
        <v>1.26</v>
      </c>
      <c r="B36" s="60">
        <f aca="true" t="shared" si="5" ref="B36:B51">B$2*(((2*$A36)-1)^0.833)</f>
        <v>1.4173454333372077</v>
      </c>
      <c r="C36" s="60">
        <f t="shared" si="4"/>
        <v>2.8346908666744155</v>
      </c>
      <c r="D36" s="60">
        <f t="shared" si="4"/>
        <v>4.252036300011623</v>
      </c>
      <c r="E36" s="60">
        <f t="shared" si="4"/>
        <v>5.669381733348831</v>
      </c>
      <c r="F36" s="60">
        <f t="shared" si="4"/>
        <v>7.086727166686039</v>
      </c>
      <c r="G36" s="79">
        <f t="shared" si="4"/>
        <v>14.173454333372078</v>
      </c>
      <c r="H36" s="79">
        <f t="shared" si="4"/>
        <v>21.260181500058117</v>
      </c>
      <c r="I36" s="78">
        <f t="shared" si="4"/>
        <v>28.346908666744156</v>
      </c>
      <c r="J36" s="79">
        <f t="shared" si="4"/>
        <v>35.433635833430195</v>
      </c>
      <c r="K36" s="79">
        <f t="shared" si="4"/>
        <v>42.520363000116234</v>
      </c>
      <c r="L36" s="79">
        <f t="shared" si="4"/>
        <v>49.60709016680227</v>
      </c>
      <c r="M36" s="78">
        <f t="shared" si="4"/>
        <v>56.69381733348831</v>
      </c>
      <c r="N36" s="79">
        <f t="shared" si="4"/>
        <v>63.78054450017435</v>
      </c>
      <c r="O36" s="79">
        <f t="shared" si="4"/>
        <v>70.86727166686039</v>
      </c>
      <c r="P36" s="79">
        <f t="shared" si="4"/>
        <v>77.95399883354642</v>
      </c>
      <c r="Q36" s="83">
        <f t="shared" si="4"/>
        <v>85.04072600023247</v>
      </c>
    </row>
    <row r="37" spans="1:17" ht="12.75" thickBot="1">
      <c r="A37" s="34">
        <v>1.28</v>
      </c>
      <c r="B37" s="60">
        <f t="shared" si="5"/>
        <v>1.4483475546772817</v>
      </c>
      <c r="C37" s="60">
        <f t="shared" si="4"/>
        <v>2.8966951093545634</v>
      </c>
      <c r="D37" s="60">
        <f t="shared" si="4"/>
        <v>4.345042664031845</v>
      </c>
      <c r="E37" s="60">
        <f t="shared" si="4"/>
        <v>5.793390218709127</v>
      </c>
      <c r="F37" s="60">
        <f t="shared" si="4"/>
        <v>7.241737773386409</v>
      </c>
      <c r="G37" s="79">
        <f t="shared" si="4"/>
        <v>14.483475546772818</v>
      </c>
      <c r="H37" s="79">
        <f t="shared" si="4"/>
        <v>21.725213320159227</v>
      </c>
      <c r="I37" s="78">
        <f t="shared" si="4"/>
        <v>28.966951093545635</v>
      </c>
      <c r="J37" s="79">
        <f t="shared" si="4"/>
        <v>36.20868886693204</v>
      </c>
      <c r="K37" s="79">
        <f t="shared" si="4"/>
        <v>43.450426640318454</v>
      </c>
      <c r="L37" s="79">
        <f t="shared" si="4"/>
        <v>50.69216441370486</v>
      </c>
      <c r="M37" s="78">
        <f t="shared" si="4"/>
        <v>57.93390218709127</v>
      </c>
      <c r="N37" s="79">
        <f t="shared" si="4"/>
        <v>65.17563996047768</v>
      </c>
      <c r="O37" s="79">
        <f t="shared" si="4"/>
        <v>72.41737773386409</v>
      </c>
      <c r="P37" s="79">
        <f t="shared" si="4"/>
        <v>79.65911550725049</v>
      </c>
      <c r="Q37" s="83">
        <f t="shared" si="4"/>
        <v>86.90085328063691</v>
      </c>
    </row>
    <row r="38" spans="1:17" ht="12.75" thickBot="1">
      <c r="A38" s="34">
        <v>1.3</v>
      </c>
      <c r="B38" s="60">
        <f t="shared" si="5"/>
        <v>1.4792171914672045</v>
      </c>
      <c r="C38" s="60">
        <f t="shared" si="4"/>
        <v>2.958434382934409</v>
      </c>
      <c r="D38" s="60">
        <f t="shared" si="4"/>
        <v>4.437651574401613</v>
      </c>
      <c r="E38" s="60">
        <f t="shared" si="4"/>
        <v>5.916868765868818</v>
      </c>
      <c r="F38" s="60">
        <f t="shared" si="4"/>
        <v>7.396085957336023</v>
      </c>
      <c r="G38" s="79">
        <f t="shared" si="4"/>
        <v>14.792171914672046</v>
      </c>
      <c r="H38" s="79">
        <f t="shared" si="4"/>
        <v>22.18825787200807</v>
      </c>
      <c r="I38" s="78">
        <f t="shared" si="4"/>
        <v>29.584343829344093</v>
      </c>
      <c r="J38" s="79">
        <f t="shared" si="4"/>
        <v>36.98042978668011</v>
      </c>
      <c r="K38" s="79">
        <f t="shared" si="4"/>
        <v>44.37651574401614</v>
      </c>
      <c r="L38" s="79">
        <f t="shared" si="4"/>
        <v>51.77260170135216</v>
      </c>
      <c r="M38" s="78">
        <f t="shared" si="4"/>
        <v>59.168687658688185</v>
      </c>
      <c r="N38" s="79">
        <f t="shared" si="4"/>
        <v>66.5647736160242</v>
      </c>
      <c r="O38" s="79">
        <f t="shared" si="4"/>
        <v>73.96085957336022</v>
      </c>
      <c r="P38" s="79">
        <f t="shared" si="4"/>
        <v>81.35694553069625</v>
      </c>
      <c r="Q38" s="83">
        <f t="shared" si="4"/>
        <v>88.75303148803228</v>
      </c>
    </row>
    <row r="39" spans="1:17" ht="12.75" thickBot="1">
      <c r="A39" s="34">
        <v>1.32</v>
      </c>
      <c r="B39" s="60">
        <f t="shared" si="5"/>
        <v>1.5099582016987128</v>
      </c>
      <c r="C39" s="60">
        <f t="shared" si="4"/>
        <v>3.0199164033974255</v>
      </c>
      <c r="D39" s="60">
        <f t="shared" si="4"/>
        <v>4.529874605096138</v>
      </c>
      <c r="E39" s="60">
        <f t="shared" si="4"/>
        <v>6.039832806794851</v>
      </c>
      <c r="F39" s="60">
        <f t="shared" si="4"/>
        <v>7.549791008493564</v>
      </c>
      <c r="G39" s="79">
        <f t="shared" si="4"/>
        <v>15.099582016987128</v>
      </c>
      <c r="H39" s="79">
        <f t="shared" si="4"/>
        <v>22.649373025480692</v>
      </c>
      <c r="I39" s="78">
        <f t="shared" si="4"/>
        <v>30.199164033974256</v>
      </c>
      <c r="J39" s="79">
        <f t="shared" si="4"/>
        <v>37.74895504246782</v>
      </c>
      <c r="K39" s="79">
        <f t="shared" si="4"/>
        <v>45.298746050961384</v>
      </c>
      <c r="L39" s="79">
        <f t="shared" si="4"/>
        <v>52.84853705945495</v>
      </c>
      <c r="M39" s="78">
        <f t="shared" si="4"/>
        <v>60.39832806794851</v>
      </c>
      <c r="N39" s="79">
        <f t="shared" si="4"/>
        <v>67.94811907644207</v>
      </c>
      <c r="O39" s="79">
        <f t="shared" si="4"/>
        <v>75.49791008493564</v>
      </c>
      <c r="P39" s="79">
        <f t="shared" si="4"/>
        <v>83.0477010934292</v>
      </c>
      <c r="Q39" s="83">
        <f t="shared" si="4"/>
        <v>90.59749210192277</v>
      </c>
    </row>
    <row r="40" spans="1:17" ht="12.75" thickBot="1">
      <c r="A40" s="34">
        <v>1.34</v>
      </c>
      <c r="B40" s="60">
        <f t="shared" si="5"/>
        <v>1.5405742398090394</v>
      </c>
      <c r="C40" s="60">
        <f t="shared" si="4"/>
        <v>3.081148479618079</v>
      </c>
      <c r="D40" s="60">
        <f t="shared" si="4"/>
        <v>4.621722719427118</v>
      </c>
      <c r="E40" s="60">
        <f t="shared" si="4"/>
        <v>6.162296959236158</v>
      </c>
      <c r="F40" s="60">
        <f t="shared" si="4"/>
        <v>7.702871199045197</v>
      </c>
      <c r="G40" s="79">
        <f t="shared" si="4"/>
        <v>15.405742398090394</v>
      </c>
      <c r="H40" s="79">
        <f t="shared" si="4"/>
        <v>23.10861359713559</v>
      </c>
      <c r="I40" s="78">
        <f t="shared" si="4"/>
        <v>30.81148479618079</v>
      </c>
      <c r="J40" s="79">
        <f t="shared" si="4"/>
        <v>38.51435599522598</v>
      </c>
      <c r="K40" s="79">
        <f t="shared" si="4"/>
        <v>46.21722719427118</v>
      </c>
      <c r="L40" s="79">
        <f t="shared" si="4"/>
        <v>53.92009839331638</v>
      </c>
      <c r="M40" s="78">
        <f t="shared" si="4"/>
        <v>61.62296959236158</v>
      </c>
      <c r="N40" s="79">
        <f t="shared" si="4"/>
        <v>69.32584079140678</v>
      </c>
      <c r="O40" s="79">
        <f t="shared" si="4"/>
        <v>77.02871199045197</v>
      </c>
      <c r="P40" s="79">
        <f t="shared" si="4"/>
        <v>84.73158318949717</v>
      </c>
      <c r="Q40" s="83">
        <f t="shared" si="4"/>
        <v>92.43445438854236</v>
      </c>
    </row>
    <row r="41" spans="1:17" ht="12.75" thickBot="1">
      <c r="A41" s="34">
        <v>1.36</v>
      </c>
      <c r="B41" s="60">
        <f t="shared" si="5"/>
        <v>1.5710687720051661</v>
      </c>
      <c r="C41" s="60">
        <f t="shared" si="4"/>
        <v>3.1421375440103323</v>
      </c>
      <c r="D41" s="60">
        <f t="shared" si="4"/>
        <v>4.713206316015499</v>
      </c>
      <c r="E41" s="60">
        <f t="shared" si="4"/>
        <v>6.284275088020665</v>
      </c>
      <c r="F41" s="60">
        <f t="shared" si="4"/>
        <v>7.8553438600258305</v>
      </c>
      <c r="G41" s="79">
        <f t="shared" si="4"/>
        <v>15.710687720051661</v>
      </c>
      <c r="H41" s="79">
        <f t="shared" si="4"/>
        <v>23.566031580077492</v>
      </c>
      <c r="I41" s="78">
        <f t="shared" si="4"/>
        <v>31.421375440103322</v>
      </c>
      <c r="J41" s="79">
        <f t="shared" si="4"/>
        <v>39.27671930012915</v>
      </c>
      <c r="K41" s="79">
        <f t="shared" si="4"/>
        <v>47.132063160154985</v>
      </c>
      <c r="L41" s="79">
        <f t="shared" si="4"/>
        <v>54.98740702018082</v>
      </c>
      <c r="M41" s="78">
        <f t="shared" si="4"/>
        <v>62.842750880206644</v>
      </c>
      <c r="N41" s="79">
        <f t="shared" si="4"/>
        <v>70.69809474023248</v>
      </c>
      <c r="O41" s="79">
        <f t="shared" si="4"/>
        <v>78.5534386002583</v>
      </c>
      <c r="P41" s="79">
        <f t="shared" si="4"/>
        <v>86.40878246028414</v>
      </c>
      <c r="Q41" s="83">
        <f t="shared" si="4"/>
        <v>94.26412632030997</v>
      </c>
    </row>
    <row r="42" spans="1:17" ht="12.75" thickBot="1">
      <c r="A42" s="34">
        <v>1.38</v>
      </c>
      <c r="B42" s="60">
        <f t="shared" si="5"/>
        <v>1.6014450901052633</v>
      </c>
      <c r="C42" s="60">
        <f t="shared" si="4"/>
        <v>3.2028901802105265</v>
      </c>
      <c r="D42" s="60">
        <f t="shared" si="4"/>
        <v>4.804335270315789</v>
      </c>
      <c r="E42" s="60">
        <f t="shared" si="4"/>
        <v>6.405780360421053</v>
      </c>
      <c r="F42" s="60">
        <f t="shared" si="4"/>
        <v>8.007225450526317</v>
      </c>
      <c r="G42" s="79">
        <f t="shared" si="4"/>
        <v>16.014450901052633</v>
      </c>
      <c r="H42" s="79">
        <f t="shared" si="4"/>
        <v>24.02167635157895</v>
      </c>
      <c r="I42" s="78">
        <f t="shared" si="4"/>
        <v>32.02890180210527</v>
      </c>
      <c r="J42" s="79">
        <f t="shared" si="4"/>
        <v>40.03612725263158</v>
      </c>
      <c r="K42" s="79">
        <f t="shared" si="4"/>
        <v>48.0433527031579</v>
      </c>
      <c r="L42" s="79">
        <f t="shared" si="4"/>
        <v>56.050578153684214</v>
      </c>
      <c r="M42" s="78">
        <f t="shared" si="4"/>
        <v>64.05780360421053</v>
      </c>
      <c r="N42" s="79">
        <f t="shared" si="4"/>
        <v>72.06502905473684</v>
      </c>
      <c r="O42" s="79">
        <f t="shared" si="4"/>
        <v>80.07225450526316</v>
      </c>
      <c r="P42" s="79">
        <f t="shared" si="4"/>
        <v>88.07947995578948</v>
      </c>
      <c r="Q42" s="83">
        <f t="shared" si="4"/>
        <v>96.0867054063158</v>
      </c>
    </row>
    <row r="43" spans="1:17" ht="12.75" thickBot="1">
      <c r="A43" s="34">
        <v>1.4</v>
      </c>
      <c r="B43" s="27">
        <f t="shared" si="5"/>
        <v>1.6317063240712089</v>
      </c>
      <c r="C43" s="27">
        <f t="shared" si="4"/>
        <v>3.2634126481424177</v>
      </c>
      <c r="D43" s="27">
        <f t="shared" si="4"/>
        <v>4.895118972213627</v>
      </c>
      <c r="E43" s="27">
        <f t="shared" si="4"/>
        <v>6.526825296284835</v>
      </c>
      <c r="F43" s="27">
        <f t="shared" si="4"/>
        <v>8.158531620356044</v>
      </c>
      <c r="G43" s="80">
        <f t="shared" si="4"/>
        <v>16.317063240712088</v>
      </c>
      <c r="H43" s="80">
        <f t="shared" si="4"/>
        <v>24.47559486106813</v>
      </c>
      <c r="I43" s="78">
        <f t="shared" si="4"/>
        <v>32.634126481424175</v>
      </c>
      <c r="J43" s="80">
        <f t="shared" si="4"/>
        <v>40.79265810178022</v>
      </c>
      <c r="K43" s="80">
        <f t="shared" si="4"/>
        <v>48.95118972213626</v>
      </c>
      <c r="L43" s="80">
        <f t="shared" si="4"/>
        <v>57.10972134249231</v>
      </c>
      <c r="M43" s="78">
        <f t="shared" si="4"/>
        <v>65.26825296284835</v>
      </c>
      <c r="N43" s="80">
        <f t="shared" si="4"/>
        <v>73.4267845832044</v>
      </c>
      <c r="O43" s="80">
        <f t="shared" si="4"/>
        <v>81.58531620356044</v>
      </c>
      <c r="P43" s="80">
        <f t="shared" si="4"/>
        <v>89.74384782391648</v>
      </c>
      <c r="Q43" s="83">
        <f t="shared" si="4"/>
        <v>97.90237944427253</v>
      </c>
    </row>
    <row r="44" spans="1:17" ht="12.75" thickBot="1">
      <c r="A44" s="34">
        <v>1.42</v>
      </c>
      <c r="B44" s="60">
        <f t="shared" si="5"/>
        <v>1.66185545338227</v>
      </c>
      <c r="C44" s="60">
        <f t="shared" si="4"/>
        <v>3.32371090676454</v>
      </c>
      <c r="D44" s="60">
        <f t="shared" si="4"/>
        <v>4.9855663601468105</v>
      </c>
      <c r="E44" s="60">
        <f t="shared" si="4"/>
        <v>6.64742181352908</v>
      </c>
      <c r="F44" s="60">
        <f t="shared" si="4"/>
        <v>8.30927726691135</v>
      </c>
      <c r="G44" s="79">
        <f t="shared" si="4"/>
        <v>16.6185545338227</v>
      </c>
      <c r="H44" s="79">
        <f t="shared" si="4"/>
        <v>24.92783180073405</v>
      </c>
      <c r="I44" s="78">
        <f t="shared" si="4"/>
        <v>33.2371090676454</v>
      </c>
      <c r="J44" s="79">
        <f t="shared" si="4"/>
        <v>41.54638633455675</v>
      </c>
      <c r="K44" s="79">
        <f t="shared" si="4"/>
        <v>49.8556636014681</v>
      </c>
      <c r="L44" s="79">
        <f t="shared" si="4"/>
        <v>58.16494086837945</v>
      </c>
      <c r="M44" s="78">
        <f t="shared" si="4"/>
        <v>66.4742181352908</v>
      </c>
      <c r="N44" s="79">
        <f t="shared" si="4"/>
        <v>74.78349540220215</v>
      </c>
      <c r="O44" s="79">
        <f t="shared" si="4"/>
        <v>83.0927726691135</v>
      </c>
      <c r="P44" s="79">
        <f t="shared" si="4"/>
        <v>91.40204993602485</v>
      </c>
      <c r="Q44" s="74">
        <f t="shared" si="4"/>
        <v>99.7113272029362</v>
      </c>
    </row>
    <row r="45" spans="1:17" ht="12.75" thickBot="1">
      <c r="A45" s="34">
        <v>1.44</v>
      </c>
      <c r="B45" s="60">
        <f t="shared" si="5"/>
        <v>1.6918953173799456</v>
      </c>
      <c r="C45" s="60">
        <f t="shared" si="4"/>
        <v>3.383790634759891</v>
      </c>
      <c r="D45" s="60">
        <f t="shared" si="4"/>
        <v>5.075685952139837</v>
      </c>
      <c r="E45" s="60">
        <f t="shared" si="4"/>
        <v>6.767581269519782</v>
      </c>
      <c r="F45" s="60">
        <f t="shared" si="4"/>
        <v>8.459476586899727</v>
      </c>
      <c r="G45" s="79">
        <f t="shared" si="4"/>
        <v>16.918953173799455</v>
      </c>
      <c r="H45" s="79">
        <f t="shared" si="4"/>
        <v>25.378429760699184</v>
      </c>
      <c r="I45" s="78">
        <f t="shared" si="4"/>
        <v>33.83790634759891</v>
      </c>
      <c r="J45" s="79">
        <f t="shared" si="4"/>
        <v>42.29738293449864</v>
      </c>
      <c r="K45" s="79">
        <f t="shared" si="4"/>
        <v>50.75685952139837</v>
      </c>
      <c r="L45" s="79">
        <f t="shared" si="4"/>
        <v>59.216336108298094</v>
      </c>
      <c r="M45" s="78">
        <f t="shared" si="4"/>
        <v>67.67581269519782</v>
      </c>
      <c r="N45" s="79">
        <f t="shared" si="4"/>
        <v>76.13528928209755</v>
      </c>
      <c r="O45" s="79">
        <f t="shared" si="4"/>
        <v>84.59476586899729</v>
      </c>
      <c r="P45" s="79">
        <f t="shared" si="4"/>
        <v>93.05424245589701</v>
      </c>
      <c r="Q45" s="74">
        <f t="shared" si="4"/>
        <v>101.51371904279674</v>
      </c>
    </row>
    <row r="46" spans="1:17" ht="12.75" thickBot="1">
      <c r="A46" s="34">
        <v>1.46</v>
      </c>
      <c r="B46" s="60">
        <f t="shared" si="5"/>
        <v>1.7218286246969239</v>
      </c>
      <c r="C46" s="60">
        <f t="shared" si="4"/>
        <v>3.4436572493938478</v>
      </c>
      <c r="D46" s="60">
        <f t="shared" si="4"/>
        <v>5.165485874090772</v>
      </c>
      <c r="E46" s="60">
        <f t="shared" si="4"/>
        <v>6.8873144987876955</v>
      </c>
      <c r="F46" s="60">
        <f t="shared" si="4"/>
        <v>8.60914312348462</v>
      </c>
      <c r="G46" s="79">
        <f t="shared" si="4"/>
        <v>17.21828624696924</v>
      </c>
      <c r="H46" s="79">
        <f t="shared" si="4"/>
        <v>25.827429370453856</v>
      </c>
      <c r="I46" s="78">
        <f t="shared" si="4"/>
        <v>34.43657249393848</v>
      </c>
      <c r="J46" s="79">
        <f t="shared" si="4"/>
        <v>43.0457156174231</v>
      </c>
      <c r="K46" s="79">
        <f t="shared" si="4"/>
        <v>51.65485874090771</v>
      </c>
      <c r="L46" s="79">
        <f t="shared" si="4"/>
        <v>60.264001864392334</v>
      </c>
      <c r="M46" s="78">
        <f t="shared" si="4"/>
        <v>68.87314498787696</v>
      </c>
      <c r="N46" s="79">
        <f t="shared" si="4"/>
        <v>77.48228811136157</v>
      </c>
      <c r="O46" s="79">
        <f t="shared" si="4"/>
        <v>86.0914312348462</v>
      </c>
      <c r="P46" s="79">
        <f t="shared" si="4"/>
        <v>94.70057435833081</v>
      </c>
      <c r="Q46" s="74">
        <f t="shared" si="4"/>
        <v>103.30971748181543</v>
      </c>
    </row>
    <row r="47" spans="1:17" ht="12.75" thickBot="1">
      <c r="A47" s="34">
        <v>1.48</v>
      </c>
      <c r="B47" s="60">
        <f t="shared" si="5"/>
        <v>1.7516579618686172</v>
      </c>
      <c r="C47" s="60">
        <f t="shared" si="4"/>
        <v>3.5033159237372344</v>
      </c>
      <c r="D47" s="60">
        <f t="shared" si="4"/>
        <v>5.254973885605851</v>
      </c>
      <c r="E47" s="60">
        <f t="shared" si="4"/>
        <v>7.006631847474469</v>
      </c>
      <c r="F47" s="60">
        <f t="shared" si="4"/>
        <v>8.758289809343086</v>
      </c>
      <c r="G47" s="79">
        <f t="shared" si="4"/>
        <v>17.516579618686173</v>
      </c>
      <c r="H47" s="79">
        <f t="shared" si="4"/>
        <v>26.27486942802926</v>
      </c>
      <c r="I47" s="78">
        <f t="shared" si="4"/>
        <v>35.033159237372345</v>
      </c>
      <c r="J47" s="79">
        <f t="shared" si="4"/>
        <v>43.79144904671543</v>
      </c>
      <c r="K47" s="79">
        <f t="shared" si="4"/>
        <v>52.54973885605852</v>
      </c>
      <c r="L47" s="79">
        <f t="shared" si="4"/>
        <v>61.3080286654016</v>
      </c>
      <c r="M47" s="78">
        <f t="shared" si="4"/>
        <v>70.06631847474469</v>
      </c>
      <c r="N47" s="79">
        <f t="shared" si="4"/>
        <v>78.82460828408777</v>
      </c>
      <c r="O47" s="79">
        <f t="shared" si="4"/>
        <v>87.58289809343086</v>
      </c>
      <c r="P47" s="79">
        <f t="shared" si="4"/>
        <v>96.34118790277395</v>
      </c>
      <c r="Q47" s="74">
        <f t="shared" si="4"/>
        <v>105.09947771211704</v>
      </c>
    </row>
    <row r="48" spans="1:17" ht="12.75" thickBot="1">
      <c r="A48" s="34">
        <v>1.5</v>
      </c>
      <c r="B48" s="60">
        <f t="shared" si="5"/>
        <v>1.7813858012133619</v>
      </c>
      <c r="C48" s="60">
        <f t="shared" si="4"/>
        <v>3.5627716024267237</v>
      </c>
      <c r="D48" s="60">
        <f t="shared" si="4"/>
        <v>5.344157403640086</v>
      </c>
      <c r="E48" s="60">
        <f t="shared" si="4"/>
        <v>7.1255432048534475</v>
      </c>
      <c r="F48" s="60">
        <f t="shared" si="4"/>
        <v>8.90692900606681</v>
      </c>
      <c r="G48" s="79">
        <f t="shared" si="4"/>
        <v>17.81385801213362</v>
      </c>
      <c r="H48" s="79">
        <f t="shared" si="4"/>
        <v>26.72078701820043</v>
      </c>
      <c r="I48" s="78">
        <f t="shared" si="4"/>
        <v>35.62771602426724</v>
      </c>
      <c r="J48" s="79">
        <f t="shared" si="4"/>
        <v>44.53464503033405</v>
      </c>
      <c r="K48" s="79">
        <f t="shared" si="4"/>
        <v>53.44157403640086</v>
      </c>
      <c r="L48" s="79">
        <f t="shared" si="4"/>
        <v>62.34850304246766</v>
      </c>
      <c r="M48" s="78">
        <f t="shared" si="4"/>
        <v>71.25543204853447</v>
      </c>
      <c r="N48" s="79">
        <f t="shared" si="4"/>
        <v>80.16236105460129</v>
      </c>
      <c r="O48" s="79">
        <f t="shared" si="4"/>
        <v>89.0692900606681</v>
      </c>
      <c r="P48" s="79">
        <f t="shared" si="4"/>
        <v>97.9762190667349</v>
      </c>
      <c r="Q48" s="74">
        <f t="shared" si="4"/>
        <v>106.88314807280172</v>
      </c>
    </row>
    <row r="49" spans="1:17" ht="12.75" thickBot="1">
      <c r="A49" s="34">
        <v>1.52</v>
      </c>
      <c r="B49" s="60">
        <f t="shared" si="5"/>
        <v>1.8110145080567603</v>
      </c>
      <c r="C49" s="60">
        <f t="shared" si="4"/>
        <v>3.6220290161135207</v>
      </c>
      <c r="D49" s="60">
        <f t="shared" si="4"/>
        <v>5.433043524170281</v>
      </c>
      <c r="E49" s="60">
        <f t="shared" si="4"/>
        <v>7.244058032227041</v>
      </c>
      <c r="F49" s="60">
        <f t="shared" si="4"/>
        <v>9.055072540283803</v>
      </c>
      <c r="G49" s="79">
        <f t="shared" si="4"/>
        <v>18.110145080567605</v>
      </c>
      <c r="H49" s="79">
        <f t="shared" si="4"/>
        <v>27.165217620851404</v>
      </c>
      <c r="I49" s="78">
        <f t="shared" si="4"/>
        <v>36.22029016113521</v>
      </c>
      <c r="J49" s="79">
        <f t="shared" si="4"/>
        <v>45.275362701419006</v>
      </c>
      <c r="K49" s="79">
        <f t="shared" si="4"/>
        <v>54.33043524170281</v>
      </c>
      <c r="L49" s="79">
        <f t="shared" si="4"/>
        <v>63.38550778198661</v>
      </c>
      <c r="M49" s="78">
        <f t="shared" si="4"/>
        <v>72.44058032227042</v>
      </c>
      <c r="N49" s="79">
        <f t="shared" si="4"/>
        <v>81.49565286255421</v>
      </c>
      <c r="O49" s="79">
        <f t="shared" si="4"/>
        <v>90.55072540283801</v>
      </c>
      <c r="P49" s="73">
        <f t="shared" si="4"/>
        <v>99.60579794312181</v>
      </c>
      <c r="Q49" s="74">
        <f t="shared" si="4"/>
        <v>108.66087048340562</v>
      </c>
    </row>
    <row r="50" spans="1:17" ht="12.75" thickBot="1">
      <c r="A50" s="34">
        <v>1.54</v>
      </c>
      <c r="B50" s="60">
        <f t="shared" si="5"/>
        <v>1.840546347366531</v>
      </c>
      <c r="C50" s="60">
        <f t="shared" si="4"/>
        <v>3.681092694733062</v>
      </c>
      <c r="D50" s="60">
        <f t="shared" si="4"/>
        <v>5.5216390420995936</v>
      </c>
      <c r="E50" s="60">
        <f t="shared" si="4"/>
        <v>7.362185389466124</v>
      </c>
      <c r="F50" s="60">
        <f t="shared" si="4"/>
        <v>9.202731736832655</v>
      </c>
      <c r="G50" s="79">
        <f t="shared" si="4"/>
        <v>18.40546347366531</v>
      </c>
      <c r="H50" s="79">
        <f t="shared" si="4"/>
        <v>27.608195210497968</v>
      </c>
      <c r="I50" s="78">
        <f t="shared" si="4"/>
        <v>36.81092694733062</v>
      </c>
      <c r="J50" s="79">
        <f t="shared" si="4"/>
        <v>46.013658684163275</v>
      </c>
      <c r="K50" s="79">
        <f t="shared" si="4"/>
        <v>55.216390420995936</v>
      </c>
      <c r="L50" s="79">
        <f t="shared" si="4"/>
        <v>64.41912215782858</v>
      </c>
      <c r="M50" s="78">
        <f t="shared" si="4"/>
        <v>73.62185389466124</v>
      </c>
      <c r="N50" s="79">
        <f t="shared" si="4"/>
        <v>82.8245856314939</v>
      </c>
      <c r="O50" s="79">
        <f t="shared" si="4"/>
        <v>92.02731736832655</v>
      </c>
      <c r="P50" s="73">
        <f t="shared" si="4"/>
        <v>101.23004910515921</v>
      </c>
      <c r="Q50" s="74">
        <f t="shared" si="4"/>
        <v>110.43278084199187</v>
      </c>
    </row>
    <row r="51" spans="1:17" ht="12.75" thickBot="1">
      <c r="A51" s="34">
        <v>1.56</v>
      </c>
      <c r="B51" s="60">
        <f t="shared" si="5"/>
        <v>1.8699834898563688</v>
      </c>
      <c r="C51" s="60">
        <f aca="true" t="shared" si="6" ref="C51:Q51">C$2*(((2*$A51)-1)^0.833)</f>
        <v>3.7399669797127375</v>
      </c>
      <c r="D51" s="60">
        <f t="shared" si="6"/>
        <v>5.609950469569107</v>
      </c>
      <c r="E51" s="60">
        <f t="shared" si="6"/>
        <v>7.479933959425475</v>
      </c>
      <c r="F51" s="60">
        <f t="shared" si="6"/>
        <v>9.349917449281843</v>
      </c>
      <c r="G51" s="79">
        <f t="shared" si="6"/>
        <v>18.699834898563687</v>
      </c>
      <c r="H51" s="79">
        <f t="shared" si="6"/>
        <v>28.04975234784553</v>
      </c>
      <c r="I51" s="78">
        <f t="shared" si="6"/>
        <v>37.39966979712737</v>
      </c>
      <c r="J51" s="79">
        <f t="shared" si="6"/>
        <v>46.74958724640922</v>
      </c>
      <c r="K51" s="79">
        <f t="shared" si="6"/>
        <v>56.09950469569106</v>
      </c>
      <c r="L51" s="79">
        <f t="shared" si="6"/>
        <v>65.4494221449729</v>
      </c>
      <c r="M51" s="78">
        <f t="shared" si="6"/>
        <v>74.79933959425475</v>
      </c>
      <c r="N51" s="79">
        <f t="shared" si="6"/>
        <v>84.1492570435366</v>
      </c>
      <c r="O51" s="79">
        <f t="shared" si="6"/>
        <v>93.49917449281844</v>
      </c>
      <c r="P51" s="73">
        <f t="shared" si="6"/>
        <v>102.84909194210029</v>
      </c>
      <c r="Q51" s="74">
        <f t="shared" si="6"/>
        <v>112.19900939138212</v>
      </c>
    </row>
    <row r="52" spans="1:17" ht="12.75" thickBot="1">
      <c r="A52" s="34">
        <v>1.58</v>
      </c>
      <c r="B52" s="60">
        <f aca="true" t="shared" si="7" ref="B52:Q57">B$2*(((2*$A52)-1)^0.833)</f>
        <v>1.8993280176105178</v>
      </c>
      <c r="C52" s="60">
        <f t="shared" si="7"/>
        <v>3.7986560352210357</v>
      </c>
      <c r="D52" s="60">
        <f t="shared" si="7"/>
        <v>5.697984052831553</v>
      </c>
      <c r="E52" s="60">
        <f t="shared" si="7"/>
        <v>7.597312070442071</v>
      </c>
      <c r="F52" s="60">
        <f t="shared" si="7"/>
        <v>9.496640088052589</v>
      </c>
      <c r="G52" s="79">
        <f t="shared" si="7"/>
        <v>18.993280176105177</v>
      </c>
      <c r="H52" s="79">
        <f t="shared" si="7"/>
        <v>28.489920264157767</v>
      </c>
      <c r="I52" s="78">
        <f t="shared" si="7"/>
        <v>37.986560352210354</v>
      </c>
      <c r="J52" s="79">
        <f t="shared" si="7"/>
        <v>47.48320044026295</v>
      </c>
      <c r="K52" s="79">
        <f t="shared" si="7"/>
        <v>56.979840528315535</v>
      </c>
      <c r="L52" s="79">
        <f t="shared" si="7"/>
        <v>66.47648061636812</v>
      </c>
      <c r="M52" s="78">
        <f t="shared" si="7"/>
        <v>75.97312070442071</v>
      </c>
      <c r="N52" s="79">
        <f t="shared" si="7"/>
        <v>85.46976079247331</v>
      </c>
      <c r="O52" s="79">
        <f t="shared" si="7"/>
        <v>94.9664008805259</v>
      </c>
      <c r="P52" s="73">
        <f t="shared" si="7"/>
        <v>104.46304096857848</v>
      </c>
      <c r="Q52" s="74">
        <f t="shared" si="7"/>
        <v>113.95968105663107</v>
      </c>
    </row>
    <row r="53" spans="1:17" ht="12.75" thickBot="1">
      <c r="A53" s="34">
        <v>1.6</v>
      </c>
      <c r="B53" s="27">
        <f t="shared" si="7"/>
        <v>1.9285819292748656</v>
      </c>
      <c r="C53" s="27">
        <f t="shared" si="7"/>
        <v>3.857163858549731</v>
      </c>
      <c r="D53" s="27">
        <f t="shared" si="7"/>
        <v>5.785745787824597</v>
      </c>
      <c r="E53" s="27">
        <f t="shared" si="7"/>
        <v>7.714327717099462</v>
      </c>
      <c r="F53" s="27">
        <f t="shared" si="7"/>
        <v>9.642909646374328</v>
      </c>
      <c r="G53" s="80">
        <f t="shared" si="7"/>
        <v>19.285819292748656</v>
      </c>
      <c r="H53" s="80">
        <f t="shared" si="7"/>
        <v>28.928728939122983</v>
      </c>
      <c r="I53" s="78">
        <f t="shared" si="7"/>
        <v>38.57163858549731</v>
      </c>
      <c r="J53" s="80">
        <f t="shared" si="7"/>
        <v>48.21454823187164</v>
      </c>
      <c r="K53" s="80">
        <f t="shared" si="7"/>
        <v>57.85745787824597</v>
      </c>
      <c r="L53" s="80">
        <f t="shared" si="7"/>
        <v>67.5003675246203</v>
      </c>
      <c r="M53" s="78">
        <f t="shared" si="7"/>
        <v>77.14327717099462</v>
      </c>
      <c r="N53" s="80">
        <f t="shared" si="7"/>
        <v>86.78618681736896</v>
      </c>
      <c r="O53" s="80">
        <f t="shared" si="7"/>
        <v>96.42909646374328</v>
      </c>
      <c r="P53" s="75">
        <f t="shared" si="7"/>
        <v>106.07200611011761</v>
      </c>
      <c r="Q53" s="74">
        <f t="shared" si="7"/>
        <v>115.71491575649193</v>
      </c>
    </row>
    <row r="54" spans="1:17" ht="12.75" thickBot="1">
      <c r="A54" s="34">
        <v>1.62</v>
      </c>
      <c r="B54" s="60">
        <f t="shared" si="7"/>
        <v>1.9577471448552266</v>
      </c>
      <c r="C54" s="60">
        <f t="shared" si="7"/>
        <v>3.915494289710453</v>
      </c>
      <c r="D54" s="60">
        <f t="shared" si="7"/>
        <v>5.87324143456568</v>
      </c>
      <c r="E54" s="60">
        <f t="shared" si="7"/>
        <v>7.830988579420906</v>
      </c>
      <c r="F54" s="60">
        <f t="shared" si="7"/>
        <v>9.788735724276133</v>
      </c>
      <c r="G54" s="79">
        <f t="shared" si="7"/>
        <v>19.577471448552267</v>
      </c>
      <c r="H54" s="79">
        <f t="shared" si="7"/>
        <v>29.3662071728284</v>
      </c>
      <c r="I54" s="78">
        <f t="shared" si="7"/>
        <v>39.15494289710453</v>
      </c>
      <c r="J54" s="79">
        <f t="shared" si="7"/>
        <v>48.94367862138066</v>
      </c>
      <c r="K54" s="79">
        <f t="shared" si="7"/>
        <v>58.7324143456568</v>
      </c>
      <c r="L54" s="79">
        <f t="shared" si="7"/>
        <v>68.52115006993293</v>
      </c>
      <c r="M54" s="78">
        <f t="shared" si="7"/>
        <v>78.30988579420907</v>
      </c>
      <c r="N54" s="79">
        <f t="shared" si="7"/>
        <v>88.0986215184852</v>
      </c>
      <c r="O54" s="79">
        <f t="shared" si="7"/>
        <v>97.88735724276133</v>
      </c>
      <c r="P54" s="73">
        <f t="shared" si="7"/>
        <v>107.67609296703746</v>
      </c>
      <c r="Q54" s="74">
        <f t="shared" si="7"/>
        <v>117.4648286913136</v>
      </c>
    </row>
    <row r="55" spans="1:17" ht="12.75" thickBot="1">
      <c r="A55" s="34">
        <v>1.65</v>
      </c>
      <c r="B55" s="60">
        <f t="shared" si="7"/>
        <v>2.0013326815028467</v>
      </c>
      <c r="C55" s="60">
        <f t="shared" si="7"/>
        <v>4.002665363005693</v>
      </c>
      <c r="D55" s="60">
        <f t="shared" si="7"/>
        <v>6.00399804450854</v>
      </c>
      <c r="E55" s="60">
        <f t="shared" si="7"/>
        <v>8.005330726011387</v>
      </c>
      <c r="F55" s="79">
        <f t="shared" si="7"/>
        <v>10.006663407514234</v>
      </c>
      <c r="G55" s="79">
        <f t="shared" si="7"/>
        <v>20.013326815028467</v>
      </c>
      <c r="H55" s="79">
        <f t="shared" si="7"/>
        <v>30.019990222542702</v>
      </c>
      <c r="I55" s="78">
        <f t="shared" si="7"/>
        <v>40.026653630056934</v>
      </c>
      <c r="J55" s="79">
        <f t="shared" si="7"/>
        <v>50.033317037571166</v>
      </c>
      <c r="K55" s="79">
        <f t="shared" si="7"/>
        <v>60.039980445085405</v>
      </c>
      <c r="L55" s="79">
        <f t="shared" si="7"/>
        <v>70.04664385259963</v>
      </c>
      <c r="M55" s="78">
        <f t="shared" si="7"/>
        <v>80.05330726011387</v>
      </c>
      <c r="N55" s="79">
        <f t="shared" si="7"/>
        <v>90.05997066762811</v>
      </c>
      <c r="O55" s="73">
        <f t="shared" si="7"/>
        <v>100.06663407514233</v>
      </c>
      <c r="P55" s="73">
        <f t="shared" si="7"/>
        <v>110.07329748265657</v>
      </c>
      <c r="Q55" s="74">
        <f t="shared" si="7"/>
        <v>120.07996089017081</v>
      </c>
    </row>
    <row r="56" spans="1:17" ht="12.75" thickBot="1">
      <c r="A56" s="34">
        <v>1.67</v>
      </c>
      <c r="B56" s="60">
        <f t="shared" si="7"/>
        <v>2.0302840800310675</v>
      </c>
      <c r="C56" s="60">
        <f t="shared" si="7"/>
        <v>4.060568160062135</v>
      </c>
      <c r="D56" s="60">
        <f t="shared" si="7"/>
        <v>6.090852240093202</v>
      </c>
      <c r="E56" s="60">
        <f t="shared" si="7"/>
        <v>8.12113632012427</v>
      </c>
      <c r="F56" s="79">
        <f t="shared" si="7"/>
        <v>10.151420400155338</v>
      </c>
      <c r="G56" s="79">
        <f t="shared" si="7"/>
        <v>20.302840800310676</v>
      </c>
      <c r="H56" s="79">
        <f t="shared" si="7"/>
        <v>30.454261200466014</v>
      </c>
      <c r="I56" s="78">
        <f t="shared" si="7"/>
        <v>40.60568160062135</v>
      </c>
      <c r="J56" s="79">
        <f t="shared" si="7"/>
        <v>50.75710200077669</v>
      </c>
      <c r="K56" s="79">
        <f t="shared" si="7"/>
        <v>60.90852240093203</v>
      </c>
      <c r="L56" s="79">
        <f t="shared" si="7"/>
        <v>71.05994280108736</v>
      </c>
      <c r="M56" s="78">
        <f t="shared" si="7"/>
        <v>81.2113632012427</v>
      </c>
      <c r="N56" s="79">
        <f t="shared" si="7"/>
        <v>91.36278360139804</v>
      </c>
      <c r="O56" s="73">
        <f t="shared" si="7"/>
        <v>101.51420400155338</v>
      </c>
      <c r="P56" s="73">
        <f t="shared" si="7"/>
        <v>111.66562440170871</v>
      </c>
      <c r="Q56" s="74">
        <f t="shared" si="7"/>
        <v>121.81704480186406</v>
      </c>
    </row>
    <row r="57" spans="1:17" ht="12.75" thickBot="1">
      <c r="A57" s="34">
        <v>1.7</v>
      </c>
      <c r="B57" s="61">
        <f t="shared" si="7"/>
        <v>2.073556933931723</v>
      </c>
      <c r="C57" s="61">
        <f t="shared" si="7"/>
        <v>4.147113867863446</v>
      </c>
      <c r="D57" s="61">
        <f t="shared" si="7"/>
        <v>6.220670801795169</v>
      </c>
      <c r="E57" s="61">
        <f t="shared" si="7"/>
        <v>8.294227735726892</v>
      </c>
      <c r="F57" s="81">
        <f t="shared" si="7"/>
        <v>10.367784669658615</v>
      </c>
      <c r="G57" s="81">
        <f t="shared" si="7"/>
        <v>20.73556933931723</v>
      </c>
      <c r="H57" s="81">
        <f t="shared" si="7"/>
        <v>31.103354008975845</v>
      </c>
      <c r="I57" s="82">
        <f t="shared" si="7"/>
        <v>41.47113867863446</v>
      </c>
      <c r="J57" s="81">
        <f t="shared" si="7"/>
        <v>51.83892334829308</v>
      </c>
      <c r="K57" s="81">
        <f t="shared" si="7"/>
        <v>62.20670801795169</v>
      </c>
      <c r="L57" s="81">
        <f t="shared" si="7"/>
        <v>72.5744926876103</v>
      </c>
      <c r="M57" s="82">
        <f t="shared" si="7"/>
        <v>82.94227735726892</v>
      </c>
      <c r="N57" s="81">
        <f t="shared" si="7"/>
        <v>93.31006202692754</v>
      </c>
      <c r="O57" s="76">
        <f t="shared" si="7"/>
        <v>103.67784669658616</v>
      </c>
      <c r="P57" s="76">
        <f t="shared" si="7"/>
        <v>114.04563136624476</v>
      </c>
      <c r="Q57" s="77">
        <f t="shared" si="7"/>
        <v>124.41341603590338</v>
      </c>
    </row>
  </sheetData>
  <printOptions/>
  <pageMargins left="0.62" right="0.3937007874015748" top="0.8267716535433072" bottom="0.3937007874015748" header="0.3937007874015748" footer="0.3937007874015748"/>
  <pageSetup horizontalDpi="360" verticalDpi="360" orientation="portrait" paperSize="9" r:id="rId1"/>
  <headerFooter alignWithMargins="0">
    <oddHeader xml:space="preserve">&amp;L&amp;"Lucida Sans,Demibold Roman"&amp;18Table 4&amp;C&amp;"Lucida Sans,Demibold Roman"&amp;18 UPTD Tracking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Q56"/>
  <sheetViews>
    <sheetView workbookViewId="0" topLeftCell="A1">
      <selection activeCell="A2" sqref="A2:A4"/>
    </sheetView>
  </sheetViews>
  <sheetFormatPr defaultColWidth="9.140625" defaultRowHeight="12.75"/>
  <cols>
    <col min="1" max="1" width="8.140625" style="84" customWidth="1"/>
    <col min="2" max="17" width="5.140625" style="2" customWidth="1"/>
    <col min="18" max="16384" width="9.140625" style="2" customWidth="1"/>
  </cols>
  <sheetData>
    <row r="1" spans="1:17" s="1" customFormat="1" ht="15" customHeight="1" thickBot="1">
      <c r="A1" s="203" t="s">
        <v>4</v>
      </c>
      <c r="B1" s="87" t="s">
        <v>24</v>
      </c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8">
        <v>94</v>
      </c>
    </row>
    <row r="2" spans="1:17" s="1" customFormat="1" ht="15" customHeight="1" thickBot="1">
      <c r="A2" s="89" t="s">
        <v>25</v>
      </c>
      <c r="B2" s="92">
        <v>120</v>
      </c>
      <c r="C2" s="92">
        <v>120</v>
      </c>
      <c r="D2" s="92">
        <v>120</v>
      </c>
      <c r="E2" s="92">
        <v>120</v>
      </c>
      <c r="F2" s="92">
        <v>120</v>
      </c>
      <c r="G2" s="92">
        <v>120</v>
      </c>
      <c r="H2" s="92">
        <v>120</v>
      </c>
      <c r="I2" s="92">
        <v>120</v>
      </c>
      <c r="J2" s="92">
        <v>120</v>
      </c>
      <c r="K2" s="92">
        <v>120</v>
      </c>
      <c r="L2" s="92">
        <v>120</v>
      </c>
      <c r="M2" s="92">
        <v>120</v>
      </c>
      <c r="N2" s="92">
        <v>120</v>
      </c>
      <c r="O2" s="92">
        <v>120</v>
      </c>
      <c r="P2" s="92">
        <v>120</v>
      </c>
      <c r="Q2" s="92">
        <v>120</v>
      </c>
    </row>
    <row r="3" spans="1:17" s="1" customFormat="1" ht="15" customHeight="1" thickBot="1">
      <c r="A3" s="90" t="s">
        <v>26</v>
      </c>
      <c r="B3" s="39">
        <v>30</v>
      </c>
      <c r="C3" s="39">
        <v>60</v>
      </c>
      <c r="D3" s="39">
        <v>90</v>
      </c>
      <c r="E3" s="39">
        <v>120</v>
      </c>
      <c r="F3" s="39">
        <v>150</v>
      </c>
      <c r="G3" s="39">
        <v>180</v>
      </c>
      <c r="H3" s="39">
        <v>210</v>
      </c>
      <c r="I3" s="39">
        <v>240</v>
      </c>
      <c r="J3" s="39">
        <v>270</v>
      </c>
      <c r="K3" s="39">
        <v>300</v>
      </c>
      <c r="L3" s="39">
        <v>330</v>
      </c>
      <c r="M3" s="39">
        <v>360</v>
      </c>
      <c r="N3" s="39">
        <v>390</v>
      </c>
      <c r="O3" s="39">
        <v>420</v>
      </c>
      <c r="P3" s="39">
        <v>450</v>
      </c>
      <c r="Q3" s="39">
        <v>480</v>
      </c>
    </row>
    <row r="4" spans="1:17" s="1" customFormat="1" ht="15" customHeight="1" thickBot="1">
      <c r="A4" s="91" t="s">
        <v>27</v>
      </c>
      <c r="B4" s="85">
        <f>B3/1440</f>
        <v>0.020833333333333332</v>
      </c>
      <c r="C4" s="85">
        <f aca="true" t="shared" si="0" ref="C4:Q4">C3/1440</f>
        <v>0.041666666666666664</v>
      </c>
      <c r="D4" s="85">
        <f t="shared" si="0"/>
        <v>0.0625</v>
      </c>
      <c r="E4" s="85">
        <f t="shared" si="0"/>
        <v>0.08333333333333333</v>
      </c>
      <c r="F4" s="85">
        <f t="shared" si="0"/>
        <v>0.10416666666666667</v>
      </c>
      <c r="G4" s="85">
        <f t="shared" si="0"/>
        <v>0.125</v>
      </c>
      <c r="H4" s="85">
        <f t="shared" si="0"/>
        <v>0.14583333333333334</v>
      </c>
      <c r="I4" s="85">
        <f t="shared" si="0"/>
        <v>0.16666666666666666</v>
      </c>
      <c r="J4" s="85">
        <f t="shared" si="0"/>
        <v>0.1875</v>
      </c>
      <c r="K4" s="85">
        <f t="shared" si="0"/>
        <v>0.20833333333333334</v>
      </c>
      <c r="L4" s="85">
        <f t="shared" si="0"/>
        <v>0.22916666666666666</v>
      </c>
      <c r="M4" s="85">
        <f t="shared" si="0"/>
        <v>0.25</v>
      </c>
      <c r="N4" s="85">
        <f t="shared" si="0"/>
        <v>0.2708333333333333</v>
      </c>
      <c r="O4" s="85">
        <f t="shared" si="0"/>
        <v>0.2916666666666667</v>
      </c>
      <c r="P4" s="85">
        <f t="shared" si="0"/>
        <v>0.3125</v>
      </c>
      <c r="Q4" s="85">
        <f t="shared" si="0"/>
        <v>0.3333333333333333</v>
      </c>
    </row>
    <row r="5" spans="1:17" ht="12.75" thickBot="1">
      <c r="A5" s="39">
        <v>100</v>
      </c>
      <c r="B5" s="79">
        <f aca="true" t="shared" si="1" ref="B5:B21">$A5/(2^(B$3/B$2))</f>
        <v>84.08964152537146</v>
      </c>
      <c r="C5" s="79">
        <f aca="true" t="shared" si="2" ref="C5:Q20">$A5/(2^(C$3/C$2))</f>
        <v>70.71067811865474</v>
      </c>
      <c r="D5" s="79">
        <f t="shared" si="2"/>
        <v>59.46035575013606</v>
      </c>
      <c r="E5" s="78">
        <f t="shared" si="2"/>
        <v>50</v>
      </c>
      <c r="F5" s="79">
        <f t="shared" si="2"/>
        <v>42.04482076268573</v>
      </c>
      <c r="G5" s="79">
        <f t="shared" si="2"/>
        <v>35.35533905932738</v>
      </c>
      <c r="H5" s="79">
        <f t="shared" si="2"/>
        <v>29.73017787506803</v>
      </c>
      <c r="I5" s="78">
        <f t="shared" si="2"/>
        <v>25</v>
      </c>
      <c r="J5" s="79">
        <f t="shared" si="2"/>
        <v>21.022410381342866</v>
      </c>
      <c r="K5" s="79">
        <f t="shared" si="2"/>
        <v>17.677669529663685</v>
      </c>
      <c r="L5" s="79">
        <f t="shared" si="2"/>
        <v>14.865088937534011</v>
      </c>
      <c r="M5" s="78">
        <f t="shared" si="2"/>
        <v>12.5</v>
      </c>
      <c r="N5" s="79">
        <f t="shared" si="2"/>
        <v>10.511205190671435</v>
      </c>
      <c r="O5" s="79">
        <f t="shared" si="2"/>
        <v>8.838834764831844</v>
      </c>
      <c r="P5" s="79">
        <f t="shared" si="2"/>
        <v>7.4325444687670075</v>
      </c>
      <c r="Q5" s="83">
        <f t="shared" si="2"/>
        <v>6.25</v>
      </c>
    </row>
    <row r="6" spans="1:17" ht="12.75" thickBot="1">
      <c r="A6" s="39">
        <v>98</v>
      </c>
      <c r="B6" s="79">
        <f t="shared" si="1"/>
        <v>82.40784869486403</v>
      </c>
      <c r="C6" s="79">
        <f t="shared" si="2"/>
        <v>69.29646455628165</v>
      </c>
      <c r="D6" s="79">
        <f t="shared" si="2"/>
        <v>58.271148635133336</v>
      </c>
      <c r="E6" s="78">
        <f t="shared" si="2"/>
        <v>49</v>
      </c>
      <c r="F6" s="79">
        <f t="shared" si="2"/>
        <v>41.203924347432014</v>
      </c>
      <c r="G6" s="79">
        <f t="shared" si="2"/>
        <v>34.64823227814083</v>
      </c>
      <c r="H6" s="79">
        <f t="shared" si="2"/>
        <v>29.135574317566668</v>
      </c>
      <c r="I6" s="78">
        <f t="shared" si="2"/>
        <v>24.5</v>
      </c>
      <c r="J6" s="79">
        <f t="shared" si="2"/>
        <v>20.601962173716007</v>
      </c>
      <c r="K6" s="79">
        <f t="shared" si="2"/>
        <v>17.324116139070412</v>
      </c>
      <c r="L6" s="79">
        <f t="shared" si="2"/>
        <v>14.567787158783332</v>
      </c>
      <c r="M6" s="78">
        <f t="shared" si="2"/>
        <v>12.25</v>
      </c>
      <c r="N6" s="79">
        <f t="shared" si="2"/>
        <v>10.300981086858005</v>
      </c>
      <c r="O6" s="79">
        <f t="shared" si="2"/>
        <v>8.662058069535208</v>
      </c>
      <c r="P6" s="79">
        <f t="shared" si="2"/>
        <v>7.283893579391667</v>
      </c>
      <c r="Q6" s="83">
        <f t="shared" si="2"/>
        <v>6.125</v>
      </c>
    </row>
    <row r="7" spans="1:17" ht="12.75" thickBot="1">
      <c r="A7" s="39">
        <v>96</v>
      </c>
      <c r="B7" s="79">
        <f t="shared" si="1"/>
        <v>80.7260558643566</v>
      </c>
      <c r="C7" s="79">
        <f t="shared" si="2"/>
        <v>67.88225099390856</v>
      </c>
      <c r="D7" s="79">
        <f t="shared" si="2"/>
        <v>57.08194152013061</v>
      </c>
      <c r="E7" s="78">
        <f t="shared" si="2"/>
        <v>48</v>
      </c>
      <c r="F7" s="79">
        <f t="shared" si="2"/>
        <v>40.3630279321783</v>
      </c>
      <c r="G7" s="79">
        <f t="shared" si="2"/>
        <v>33.941125496954285</v>
      </c>
      <c r="H7" s="79">
        <f t="shared" si="2"/>
        <v>28.540970760065306</v>
      </c>
      <c r="I7" s="78">
        <f t="shared" si="2"/>
        <v>24</v>
      </c>
      <c r="J7" s="79">
        <f t="shared" si="2"/>
        <v>20.18151396608915</v>
      </c>
      <c r="K7" s="79">
        <f t="shared" si="2"/>
        <v>16.97056274847714</v>
      </c>
      <c r="L7" s="79">
        <f t="shared" si="2"/>
        <v>14.270485380032651</v>
      </c>
      <c r="M7" s="78">
        <f t="shared" si="2"/>
        <v>12</v>
      </c>
      <c r="N7" s="79">
        <f t="shared" si="2"/>
        <v>10.090756983044576</v>
      </c>
      <c r="O7" s="79">
        <f t="shared" si="2"/>
        <v>8.485281374238571</v>
      </c>
      <c r="P7" s="79">
        <f t="shared" si="2"/>
        <v>7.135242690016327</v>
      </c>
      <c r="Q7" s="83">
        <f t="shared" si="2"/>
        <v>6</v>
      </c>
    </row>
    <row r="8" spans="1:17" ht="12.75" thickBot="1">
      <c r="A8" s="39">
        <v>94</v>
      </c>
      <c r="B8" s="79">
        <f t="shared" si="1"/>
        <v>79.04426303384918</v>
      </c>
      <c r="C8" s="79">
        <f t="shared" si="2"/>
        <v>66.46803743153546</v>
      </c>
      <c r="D8" s="79">
        <f t="shared" si="2"/>
        <v>55.89273440512789</v>
      </c>
      <c r="E8" s="78">
        <f t="shared" si="2"/>
        <v>47</v>
      </c>
      <c r="F8" s="79">
        <f t="shared" si="2"/>
        <v>39.52213151692459</v>
      </c>
      <c r="G8" s="79">
        <f t="shared" si="2"/>
        <v>33.23401871576774</v>
      </c>
      <c r="H8" s="79">
        <f t="shared" si="2"/>
        <v>27.946367202563945</v>
      </c>
      <c r="I8" s="78">
        <f t="shared" si="2"/>
        <v>23.5</v>
      </c>
      <c r="J8" s="79">
        <f t="shared" si="2"/>
        <v>19.761065758462294</v>
      </c>
      <c r="K8" s="79">
        <f t="shared" si="2"/>
        <v>16.617009357883866</v>
      </c>
      <c r="L8" s="79">
        <f t="shared" si="2"/>
        <v>13.97318360128197</v>
      </c>
      <c r="M8" s="78">
        <f t="shared" si="2"/>
        <v>11.75</v>
      </c>
      <c r="N8" s="79">
        <f t="shared" si="2"/>
        <v>9.880532879231149</v>
      </c>
      <c r="O8" s="79">
        <f t="shared" si="2"/>
        <v>8.308504678941935</v>
      </c>
      <c r="P8" s="79">
        <f t="shared" si="2"/>
        <v>6.986591800640986</v>
      </c>
      <c r="Q8" s="83">
        <f t="shared" si="2"/>
        <v>5.875</v>
      </c>
    </row>
    <row r="9" spans="1:17" ht="12.75" thickBot="1">
      <c r="A9" s="39">
        <v>92</v>
      </c>
      <c r="B9" s="79">
        <f t="shared" si="1"/>
        <v>77.36247020334174</v>
      </c>
      <c r="C9" s="79">
        <f t="shared" si="2"/>
        <v>65.05382386916237</v>
      </c>
      <c r="D9" s="79">
        <f t="shared" si="2"/>
        <v>54.70352729012517</v>
      </c>
      <c r="E9" s="78">
        <f t="shared" si="2"/>
        <v>46</v>
      </c>
      <c r="F9" s="79">
        <f t="shared" si="2"/>
        <v>38.68123510167087</v>
      </c>
      <c r="G9" s="79">
        <f t="shared" si="2"/>
        <v>32.526911934581186</v>
      </c>
      <c r="H9" s="79">
        <f t="shared" si="2"/>
        <v>27.351763645062587</v>
      </c>
      <c r="I9" s="78">
        <f t="shared" si="2"/>
        <v>23</v>
      </c>
      <c r="J9" s="79">
        <f t="shared" si="2"/>
        <v>19.340617550835436</v>
      </c>
      <c r="K9" s="79">
        <f t="shared" si="2"/>
        <v>16.263455967290593</v>
      </c>
      <c r="L9" s="79">
        <f t="shared" si="2"/>
        <v>13.675881822531291</v>
      </c>
      <c r="M9" s="78">
        <f t="shared" si="2"/>
        <v>11.5</v>
      </c>
      <c r="N9" s="79">
        <f t="shared" si="2"/>
        <v>9.67030877541772</v>
      </c>
      <c r="O9" s="79">
        <f t="shared" si="2"/>
        <v>8.131727983645296</v>
      </c>
      <c r="P9" s="79">
        <f t="shared" si="2"/>
        <v>6.837940911265647</v>
      </c>
      <c r="Q9" s="83">
        <f t="shared" si="2"/>
        <v>5.75</v>
      </c>
    </row>
    <row r="10" spans="1:17" ht="12.75" thickBot="1">
      <c r="A10" s="39">
        <v>90</v>
      </c>
      <c r="B10" s="79">
        <f t="shared" si="1"/>
        <v>75.68067737283431</v>
      </c>
      <c r="C10" s="79">
        <f t="shared" si="2"/>
        <v>63.63961030678927</v>
      </c>
      <c r="D10" s="79">
        <f t="shared" si="2"/>
        <v>53.51432017512245</v>
      </c>
      <c r="E10" s="78">
        <f t="shared" si="2"/>
        <v>45</v>
      </c>
      <c r="F10" s="79">
        <f t="shared" si="2"/>
        <v>37.840338686417155</v>
      </c>
      <c r="G10" s="79">
        <f t="shared" si="2"/>
        <v>31.81980515339464</v>
      </c>
      <c r="H10" s="79">
        <f t="shared" si="2"/>
        <v>26.757160087561225</v>
      </c>
      <c r="I10" s="78">
        <f t="shared" si="2"/>
        <v>22.5</v>
      </c>
      <c r="J10" s="79">
        <f t="shared" si="2"/>
        <v>18.920169343208578</v>
      </c>
      <c r="K10" s="79">
        <f t="shared" si="2"/>
        <v>15.909902576697318</v>
      </c>
      <c r="L10" s="79">
        <f t="shared" si="2"/>
        <v>13.37858004378061</v>
      </c>
      <c r="M10" s="78">
        <f t="shared" si="2"/>
        <v>11.25</v>
      </c>
      <c r="N10" s="79">
        <f t="shared" si="2"/>
        <v>9.46008467160429</v>
      </c>
      <c r="O10" s="79">
        <f t="shared" si="2"/>
        <v>7.95495128834866</v>
      </c>
      <c r="P10" s="79">
        <f t="shared" si="2"/>
        <v>6.689290021890306</v>
      </c>
      <c r="Q10" s="83">
        <f t="shared" si="2"/>
        <v>5.625</v>
      </c>
    </row>
    <row r="11" spans="1:17" ht="12.75" thickBot="1">
      <c r="A11" s="39">
        <v>88</v>
      </c>
      <c r="B11" s="79">
        <f t="shared" si="1"/>
        <v>73.99888454232688</v>
      </c>
      <c r="C11" s="79">
        <f t="shared" si="2"/>
        <v>62.22539674441618</v>
      </c>
      <c r="D11" s="79">
        <f t="shared" si="2"/>
        <v>52.325113060119726</v>
      </c>
      <c r="E11" s="78">
        <f t="shared" si="2"/>
        <v>44</v>
      </c>
      <c r="F11" s="79">
        <f t="shared" si="2"/>
        <v>36.99944227116344</v>
      </c>
      <c r="G11" s="79">
        <f t="shared" si="2"/>
        <v>31.112698372208094</v>
      </c>
      <c r="H11" s="79">
        <f t="shared" si="2"/>
        <v>26.162556530059863</v>
      </c>
      <c r="I11" s="78">
        <f t="shared" si="2"/>
        <v>22</v>
      </c>
      <c r="J11" s="79">
        <f t="shared" si="2"/>
        <v>18.49972113558172</v>
      </c>
      <c r="K11" s="79">
        <f t="shared" si="2"/>
        <v>15.556349186104045</v>
      </c>
      <c r="L11" s="79">
        <f t="shared" si="2"/>
        <v>13.081278265029932</v>
      </c>
      <c r="M11" s="78">
        <f t="shared" si="2"/>
        <v>11</v>
      </c>
      <c r="N11" s="79">
        <f t="shared" si="2"/>
        <v>9.249860567790861</v>
      </c>
      <c r="O11" s="79">
        <f t="shared" si="2"/>
        <v>7.778174593052023</v>
      </c>
      <c r="P11" s="79">
        <f t="shared" si="2"/>
        <v>6.540639132514966</v>
      </c>
      <c r="Q11" s="83">
        <f t="shared" si="2"/>
        <v>5.5</v>
      </c>
    </row>
    <row r="12" spans="1:17" ht="12.75" thickBot="1">
      <c r="A12" s="39">
        <v>86</v>
      </c>
      <c r="B12" s="79">
        <f t="shared" si="1"/>
        <v>72.31709171181946</v>
      </c>
      <c r="C12" s="79">
        <f t="shared" si="2"/>
        <v>60.81118318204308</v>
      </c>
      <c r="D12" s="79">
        <f t="shared" si="2"/>
        <v>51.13590594511701</v>
      </c>
      <c r="E12" s="78">
        <f t="shared" si="2"/>
        <v>43</v>
      </c>
      <c r="F12" s="79">
        <f t="shared" si="2"/>
        <v>36.15854585590973</v>
      </c>
      <c r="G12" s="79">
        <f t="shared" si="2"/>
        <v>30.405591591021548</v>
      </c>
      <c r="H12" s="79">
        <f t="shared" si="2"/>
        <v>25.567952972558505</v>
      </c>
      <c r="I12" s="78">
        <f t="shared" si="2"/>
        <v>21.5</v>
      </c>
      <c r="J12" s="79">
        <f t="shared" si="2"/>
        <v>18.079272927954865</v>
      </c>
      <c r="K12" s="79">
        <f t="shared" si="2"/>
        <v>15.20279579551077</v>
      </c>
      <c r="L12" s="79">
        <f t="shared" si="2"/>
        <v>12.78397648627925</v>
      </c>
      <c r="M12" s="78">
        <f t="shared" si="2"/>
        <v>10.75</v>
      </c>
      <c r="N12" s="79">
        <f t="shared" si="2"/>
        <v>9.039636463977434</v>
      </c>
      <c r="O12" s="79">
        <f t="shared" si="2"/>
        <v>7.601397897755387</v>
      </c>
      <c r="P12" s="79">
        <f t="shared" si="2"/>
        <v>6.391988243139626</v>
      </c>
      <c r="Q12" s="83">
        <f t="shared" si="2"/>
        <v>5.375</v>
      </c>
    </row>
    <row r="13" spans="1:17" ht="12.75" thickBot="1">
      <c r="A13" s="39">
        <v>84</v>
      </c>
      <c r="B13" s="79">
        <f t="shared" si="1"/>
        <v>70.63529888131202</v>
      </c>
      <c r="C13" s="79">
        <f t="shared" si="2"/>
        <v>59.39696961966999</v>
      </c>
      <c r="D13" s="79">
        <f t="shared" si="2"/>
        <v>49.946698830114286</v>
      </c>
      <c r="E13" s="78">
        <f t="shared" si="2"/>
        <v>42</v>
      </c>
      <c r="F13" s="79">
        <f t="shared" si="2"/>
        <v>35.31764944065601</v>
      </c>
      <c r="G13" s="79">
        <f t="shared" si="2"/>
        <v>29.698484809834998</v>
      </c>
      <c r="H13" s="79">
        <f t="shared" si="2"/>
        <v>24.973349415057143</v>
      </c>
      <c r="I13" s="78">
        <f t="shared" si="2"/>
        <v>21</v>
      </c>
      <c r="J13" s="79">
        <f t="shared" si="2"/>
        <v>17.658824720328006</v>
      </c>
      <c r="K13" s="79">
        <f t="shared" si="2"/>
        <v>14.849242404917497</v>
      </c>
      <c r="L13" s="79">
        <f t="shared" si="2"/>
        <v>12.48667470752857</v>
      </c>
      <c r="M13" s="78">
        <f t="shared" si="2"/>
        <v>10.5</v>
      </c>
      <c r="N13" s="79">
        <f t="shared" si="2"/>
        <v>8.829412360164005</v>
      </c>
      <c r="O13" s="79">
        <f t="shared" si="2"/>
        <v>7.4246212024587495</v>
      </c>
      <c r="P13" s="79">
        <f t="shared" si="2"/>
        <v>6.243337353764286</v>
      </c>
      <c r="Q13" s="83">
        <f t="shared" si="2"/>
        <v>5.25</v>
      </c>
    </row>
    <row r="14" spans="1:17" ht="12.75" thickBot="1">
      <c r="A14" s="39">
        <v>82</v>
      </c>
      <c r="B14" s="79">
        <f t="shared" si="1"/>
        <v>68.95350605080459</v>
      </c>
      <c r="C14" s="79">
        <f t="shared" si="2"/>
        <v>57.982756057296896</v>
      </c>
      <c r="D14" s="79">
        <f t="shared" si="2"/>
        <v>48.75749171511156</v>
      </c>
      <c r="E14" s="78">
        <f t="shared" si="2"/>
        <v>41</v>
      </c>
      <c r="F14" s="79">
        <f t="shared" si="2"/>
        <v>34.476753025402296</v>
      </c>
      <c r="G14" s="79">
        <f t="shared" si="2"/>
        <v>28.99137802864845</v>
      </c>
      <c r="H14" s="79">
        <f t="shared" si="2"/>
        <v>24.37874585755578</v>
      </c>
      <c r="I14" s="78">
        <f t="shared" si="2"/>
        <v>20.5</v>
      </c>
      <c r="J14" s="79">
        <f t="shared" si="2"/>
        <v>17.238376512701148</v>
      </c>
      <c r="K14" s="79">
        <f t="shared" si="2"/>
        <v>14.495689014324224</v>
      </c>
      <c r="L14" s="79">
        <f t="shared" si="2"/>
        <v>12.18937292877789</v>
      </c>
      <c r="M14" s="78">
        <f t="shared" si="2"/>
        <v>10.25</v>
      </c>
      <c r="N14" s="79">
        <f t="shared" si="2"/>
        <v>8.619188256350576</v>
      </c>
      <c r="O14" s="79">
        <f t="shared" si="2"/>
        <v>7.247844507162113</v>
      </c>
      <c r="P14" s="79">
        <f t="shared" si="2"/>
        <v>6.094686464388945</v>
      </c>
      <c r="Q14" s="83">
        <f t="shared" si="2"/>
        <v>5.125</v>
      </c>
    </row>
    <row r="15" spans="1:17" ht="12.75" thickBot="1">
      <c r="A15" s="39">
        <v>80</v>
      </c>
      <c r="B15" s="80">
        <f t="shared" si="1"/>
        <v>67.27171322029717</v>
      </c>
      <c r="C15" s="80">
        <f t="shared" si="2"/>
        <v>56.5685424949238</v>
      </c>
      <c r="D15" s="80">
        <f t="shared" si="2"/>
        <v>47.568284600108846</v>
      </c>
      <c r="E15" s="78">
        <f t="shared" si="2"/>
        <v>40</v>
      </c>
      <c r="F15" s="80">
        <f t="shared" si="2"/>
        <v>33.635856610148586</v>
      </c>
      <c r="G15" s="80">
        <f t="shared" si="2"/>
        <v>28.284271247461902</v>
      </c>
      <c r="H15" s="80">
        <f t="shared" si="2"/>
        <v>23.784142300054423</v>
      </c>
      <c r="I15" s="78">
        <f t="shared" si="2"/>
        <v>20</v>
      </c>
      <c r="J15" s="80">
        <f t="shared" si="2"/>
        <v>16.817928305074293</v>
      </c>
      <c r="K15" s="80">
        <f t="shared" si="2"/>
        <v>14.14213562373095</v>
      </c>
      <c r="L15" s="80">
        <f t="shared" si="2"/>
        <v>11.89207115002721</v>
      </c>
      <c r="M15" s="78">
        <f t="shared" si="2"/>
        <v>10</v>
      </c>
      <c r="N15" s="80">
        <f t="shared" si="2"/>
        <v>8.408964152537147</v>
      </c>
      <c r="O15" s="80">
        <f t="shared" si="2"/>
        <v>7.0710678118654755</v>
      </c>
      <c r="P15" s="80">
        <f t="shared" si="2"/>
        <v>5.946035575013606</v>
      </c>
      <c r="Q15" s="83">
        <f t="shared" si="2"/>
        <v>5</v>
      </c>
    </row>
    <row r="16" spans="1:17" ht="12.75" thickBot="1">
      <c r="A16" s="39">
        <v>78</v>
      </c>
      <c r="B16" s="79">
        <f t="shared" si="1"/>
        <v>65.58992038978974</v>
      </c>
      <c r="C16" s="79">
        <f t="shared" si="2"/>
        <v>55.154328932550705</v>
      </c>
      <c r="D16" s="79">
        <f t="shared" si="2"/>
        <v>46.37907748510612</v>
      </c>
      <c r="E16" s="78">
        <f t="shared" si="2"/>
        <v>39</v>
      </c>
      <c r="F16" s="79">
        <f t="shared" si="2"/>
        <v>32.79496019489487</v>
      </c>
      <c r="G16" s="79">
        <f t="shared" si="2"/>
        <v>27.577164466275356</v>
      </c>
      <c r="H16" s="79">
        <f t="shared" si="2"/>
        <v>23.18953874255306</v>
      </c>
      <c r="I16" s="78">
        <f t="shared" si="2"/>
        <v>19.5</v>
      </c>
      <c r="J16" s="79">
        <f t="shared" si="2"/>
        <v>16.397480097447435</v>
      </c>
      <c r="K16" s="79">
        <f t="shared" si="2"/>
        <v>13.788582233137676</v>
      </c>
      <c r="L16" s="79">
        <f t="shared" si="2"/>
        <v>11.594769371276529</v>
      </c>
      <c r="M16" s="78">
        <f t="shared" si="2"/>
        <v>9.75</v>
      </c>
      <c r="N16" s="79">
        <f t="shared" si="2"/>
        <v>8.19874004872372</v>
      </c>
      <c r="O16" s="79">
        <f t="shared" si="2"/>
        <v>6.894291116568839</v>
      </c>
      <c r="P16" s="79">
        <f t="shared" si="2"/>
        <v>5.797384685638265</v>
      </c>
      <c r="Q16" s="83">
        <f t="shared" si="2"/>
        <v>4.875</v>
      </c>
    </row>
    <row r="17" spans="1:17" ht="12.75" thickBot="1">
      <c r="A17" s="39">
        <v>76</v>
      </c>
      <c r="B17" s="79">
        <f t="shared" si="1"/>
        <v>63.908127559282306</v>
      </c>
      <c r="C17" s="79">
        <f t="shared" si="2"/>
        <v>53.740115370177605</v>
      </c>
      <c r="D17" s="79">
        <f t="shared" si="2"/>
        <v>45.1898703701034</v>
      </c>
      <c r="E17" s="78">
        <f t="shared" si="2"/>
        <v>38</v>
      </c>
      <c r="F17" s="79">
        <f t="shared" si="2"/>
        <v>31.954063779641153</v>
      </c>
      <c r="G17" s="79">
        <f t="shared" si="2"/>
        <v>26.87005768508881</v>
      </c>
      <c r="H17" s="79">
        <f t="shared" si="2"/>
        <v>22.5949351850517</v>
      </c>
      <c r="I17" s="78">
        <f t="shared" si="2"/>
        <v>19</v>
      </c>
      <c r="J17" s="79">
        <f t="shared" si="2"/>
        <v>15.977031889820577</v>
      </c>
      <c r="K17" s="79">
        <f t="shared" si="2"/>
        <v>13.435028842544401</v>
      </c>
      <c r="L17" s="79">
        <f t="shared" si="2"/>
        <v>11.29746759252585</v>
      </c>
      <c r="M17" s="78">
        <f t="shared" si="2"/>
        <v>9.5</v>
      </c>
      <c r="N17" s="79">
        <f t="shared" si="2"/>
        <v>7.98851594491029</v>
      </c>
      <c r="O17" s="79">
        <f t="shared" si="2"/>
        <v>6.717514421272202</v>
      </c>
      <c r="P17" s="79">
        <f t="shared" si="2"/>
        <v>5.648733796262925</v>
      </c>
      <c r="Q17" s="83">
        <f t="shared" si="2"/>
        <v>4.75</v>
      </c>
    </row>
    <row r="18" spans="1:17" ht="12.75" thickBot="1">
      <c r="A18" s="39">
        <v>74</v>
      </c>
      <c r="B18" s="79">
        <f t="shared" si="1"/>
        <v>62.22633472877488</v>
      </c>
      <c r="C18" s="79">
        <f t="shared" si="2"/>
        <v>52.32590180780451</v>
      </c>
      <c r="D18" s="79">
        <f t="shared" si="2"/>
        <v>44.00066325510068</v>
      </c>
      <c r="E18" s="78">
        <f t="shared" si="2"/>
        <v>37</v>
      </c>
      <c r="F18" s="79">
        <f t="shared" si="2"/>
        <v>31.11316736438744</v>
      </c>
      <c r="G18" s="79">
        <f t="shared" si="2"/>
        <v>26.16295090390226</v>
      </c>
      <c r="H18" s="79">
        <f t="shared" si="2"/>
        <v>22.00033162755034</v>
      </c>
      <c r="I18" s="78">
        <f t="shared" si="2"/>
        <v>18.5</v>
      </c>
      <c r="J18" s="79">
        <f t="shared" si="2"/>
        <v>15.55658368219372</v>
      </c>
      <c r="K18" s="79">
        <f t="shared" si="2"/>
        <v>13.081475451951128</v>
      </c>
      <c r="L18" s="79">
        <f t="shared" si="2"/>
        <v>11.000165813775169</v>
      </c>
      <c r="M18" s="78">
        <f t="shared" si="2"/>
        <v>9.25</v>
      </c>
      <c r="N18" s="79">
        <f t="shared" si="2"/>
        <v>7.778291841096861</v>
      </c>
      <c r="O18" s="79">
        <f t="shared" si="2"/>
        <v>6.540737725975565</v>
      </c>
      <c r="P18" s="79">
        <f t="shared" si="2"/>
        <v>5.500082906887585</v>
      </c>
      <c r="Q18" s="83">
        <f t="shared" si="2"/>
        <v>4.625</v>
      </c>
    </row>
    <row r="19" spans="1:17" ht="12.75" thickBot="1">
      <c r="A19" s="39">
        <v>72</v>
      </c>
      <c r="B19" s="79">
        <f t="shared" si="1"/>
        <v>60.54454189826745</v>
      </c>
      <c r="C19" s="79">
        <f t="shared" si="2"/>
        <v>50.91168824543142</v>
      </c>
      <c r="D19" s="79">
        <f t="shared" si="2"/>
        <v>42.81145614009796</v>
      </c>
      <c r="E19" s="78">
        <f t="shared" si="2"/>
        <v>36</v>
      </c>
      <c r="F19" s="79">
        <f t="shared" si="2"/>
        <v>30.272270949133723</v>
      </c>
      <c r="G19" s="79">
        <f t="shared" si="2"/>
        <v>25.455844122715714</v>
      </c>
      <c r="H19" s="79">
        <f t="shared" si="2"/>
        <v>21.40572807004898</v>
      </c>
      <c r="I19" s="78">
        <f t="shared" si="2"/>
        <v>18</v>
      </c>
      <c r="J19" s="79">
        <f t="shared" si="2"/>
        <v>15.136135474566862</v>
      </c>
      <c r="K19" s="79">
        <f t="shared" si="2"/>
        <v>12.727922061357855</v>
      </c>
      <c r="L19" s="79">
        <f t="shared" si="2"/>
        <v>10.702864035024488</v>
      </c>
      <c r="M19" s="78">
        <f t="shared" si="2"/>
        <v>9</v>
      </c>
      <c r="N19" s="79">
        <f t="shared" si="2"/>
        <v>7.568067737283433</v>
      </c>
      <c r="O19" s="79">
        <f t="shared" si="2"/>
        <v>6.3639610306789285</v>
      </c>
      <c r="P19" s="79">
        <f t="shared" si="2"/>
        <v>5.351432017512245</v>
      </c>
      <c r="Q19" s="83">
        <f t="shared" si="2"/>
        <v>4.5</v>
      </c>
    </row>
    <row r="20" spans="1:17" ht="12.75" thickBot="1">
      <c r="A20" s="39">
        <v>70</v>
      </c>
      <c r="B20" s="79">
        <f t="shared" si="1"/>
        <v>58.86274906776002</v>
      </c>
      <c r="C20" s="79">
        <f t="shared" si="2"/>
        <v>49.49747468305832</v>
      </c>
      <c r="D20" s="79">
        <f t="shared" si="2"/>
        <v>41.622249025095236</v>
      </c>
      <c r="E20" s="78">
        <f t="shared" si="2"/>
        <v>35</v>
      </c>
      <c r="F20" s="79">
        <f t="shared" si="2"/>
        <v>29.43137453388001</v>
      </c>
      <c r="G20" s="79">
        <f t="shared" si="2"/>
        <v>24.748737341529164</v>
      </c>
      <c r="H20" s="79">
        <f t="shared" si="2"/>
        <v>20.811124512547618</v>
      </c>
      <c r="I20" s="78">
        <f t="shared" si="2"/>
        <v>17.5</v>
      </c>
      <c r="J20" s="79">
        <f t="shared" si="2"/>
        <v>14.715687266940005</v>
      </c>
      <c r="K20" s="79">
        <f t="shared" si="2"/>
        <v>12.37436867076458</v>
      </c>
      <c r="L20" s="79">
        <f t="shared" si="2"/>
        <v>10.405562256273809</v>
      </c>
      <c r="M20" s="78">
        <f t="shared" si="2"/>
        <v>8.75</v>
      </c>
      <c r="N20" s="79">
        <f t="shared" si="2"/>
        <v>7.3578436334700035</v>
      </c>
      <c r="O20" s="79">
        <f t="shared" si="2"/>
        <v>6.187184335382291</v>
      </c>
      <c r="P20" s="79">
        <f t="shared" si="2"/>
        <v>5.2027811281369045</v>
      </c>
      <c r="Q20" s="83">
        <f t="shared" si="2"/>
        <v>4.375</v>
      </c>
    </row>
    <row r="21" spans="1:17" ht="12.75" thickBot="1">
      <c r="A21" s="39">
        <v>68</v>
      </c>
      <c r="B21" s="79">
        <f t="shared" si="1"/>
        <v>57.18095623725259</v>
      </c>
      <c r="C21" s="79">
        <f aca="true" t="shared" si="3" ref="C21:Q21">$A21/(2^(C$3/C$2))</f>
        <v>48.08326112068523</v>
      </c>
      <c r="D21" s="79">
        <f t="shared" si="3"/>
        <v>40.43304191009252</v>
      </c>
      <c r="E21" s="78">
        <f t="shared" si="3"/>
        <v>34</v>
      </c>
      <c r="F21" s="79">
        <f t="shared" si="3"/>
        <v>28.590478118626294</v>
      </c>
      <c r="G21" s="79">
        <f t="shared" si="3"/>
        <v>24.041630560342618</v>
      </c>
      <c r="H21" s="79">
        <f t="shared" si="3"/>
        <v>20.21652095504626</v>
      </c>
      <c r="I21" s="78">
        <f t="shared" si="3"/>
        <v>17</v>
      </c>
      <c r="J21" s="79">
        <f t="shared" si="3"/>
        <v>14.295239059313147</v>
      </c>
      <c r="K21" s="79">
        <f t="shared" si="3"/>
        <v>12.020815280171307</v>
      </c>
      <c r="L21" s="79">
        <f t="shared" si="3"/>
        <v>10.108260477523128</v>
      </c>
      <c r="M21" s="78">
        <f t="shared" si="3"/>
        <v>8.5</v>
      </c>
      <c r="N21" s="79">
        <f t="shared" si="3"/>
        <v>7.147619529656575</v>
      </c>
      <c r="O21" s="79">
        <f t="shared" si="3"/>
        <v>6.0104076400856545</v>
      </c>
      <c r="P21" s="79">
        <f t="shared" si="3"/>
        <v>5.054130238761565</v>
      </c>
      <c r="Q21" s="83">
        <f t="shared" si="3"/>
        <v>4.25</v>
      </c>
    </row>
    <row r="22" spans="1:17" ht="12.75" thickBot="1">
      <c r="A22" s="39">
        <v>66</v>
      </c>
      <c r="B22" s="79">
        <f aca="true" t="shared" si="4" ref="B22:Q37">$A22/(2^(B$3/B$2))</f>
        <v>55.49916340674516</v>
      </c>
      <c r="C22" s="79">
        <f t="shared" si="4"/>
        <v>46.66904755831214</v>
      </c>
      <c r="D22" s="79">
        <f t="shared" si="4"/>
        <v>39.243834795089796</v>
      </c>
      <c r="E22" s="78">
        <f t="shared" si="4"/>
        <v>33</v>
      </c>
      <c r="F22" s="79">
        <f t="shared" si="4"/>
        <v>27.74958170337258</v>
      </c>
      <c r="G22" s="79">
        <f t="shared" si="4"/>
        <v>23.334523779156072</v>
      </c>
      <c r="H22" s="79">
        <f t="shared" si="4"/>
        <v>19.621917397544898</v>
      </c>
      <c r="I22" s="78">
        <f t="shared" si="4"/>
        <v>16.5</v>
      </c>
      <c r="J22" s="79">
        <f t="shared" si="4"/>
        <v>13.87479085168629</v>
      </c>
      <c r="K22" s="79">
        <f t="shared" si="4"/>
        <v>11.667261889578034</v>
      </c>
      <c r="L22" s="79">
        <f t="shared" si="4"/>
        <v>9.810958698772447</v>
      </c>
      <c r="M22" s="78">
        <f t="shared" si="4"/>
        <v>8.25</v>
      </c>
      <c r="N22" s="79">
        <f t="shared" si="4"/>
        <v>6.937395425843147</v>
      </c>
      <c r="O22" s="79">
        <f t="shared" si="4"/>
        <v>5.833630944789018</v>
      </c>
      <c r="P22" s="79">
        <f t="shared" si="4"/>
        <v>4.9054793493862245</v>
      </c>
      <c r="Q22" s="83">
        <f t="shared" si="4"/>
        <v>4.125</v>
      </c>
    </row>
    <row r="23" spans="1:17" ht="12.75" thickBot="1">
      <c r="A23" s="39">
        <v>64</v>
      </c>
      <c r="B23" s="79">
        <f t="shared" si="4"/>
        <v>53.817370576237735</v>
      </c>
      <c r="C23" s="79">
        <f t="shared" si="4"/>
        <v>45.25483399593904</v>
      </c>
      <c r="D23" s="79">
        <f t="shared" si="4"/>
        <v>38.05462768008707</v>
      </c>
      <c r="E23" s="78">
        <f t="shared" si="4"/>
        <v>32</v>
      </c>
      <c r="F23" s="79">
        <f t="shared" si="4"/>
        <v>26.908685288118868</v>
      </c>
      <c r="G23" s="79">
        <f t="shared" si="4"/>
        <v>22.627416997969522</v>
      </c>
      <c r="H23" s="79">
        <f t="shared" si="4"/>
        <v>19.027313840043536</v>
      </c>
      <c r="I23" s="78">
        <f t="shared" si="4"/>
        <v>16</v>
      </c>
      <c r="J23" s="79">
        <f t="shared" si="4"/>
        <v>13.454342644059434</v>
      </c>
      <c r="K23" s="79">
        <f t="shared" si="4"/>
        <v>11.31370849898476</v>
      </c>
      <c r="L23" s="79">
        <f t="shared" si="4"/>
        <v>9.513656920021768</v>
      </c>
      <c r="M23" s="78">
        <f t="shared" si="4"/>
        <v>8</v>
      </c>
      <c r="N23" s="79">
        <f t="shared" si="4"/>
        <v>6.727171322029718</v>
      </c>
      <c r="O23" s="79">
        <f t="shared" si="4"/>
        <v>5.656854249492381</v>
      </c>
      <c r="P23" s="79">
        <f t="shared" si="4"/>
        <v>4.756828460010884</v>
      </c>
      <c r="Q23" s="83">
        <f t="shared" si="4"/>
        <v>4</v>
      </c>
    </row>
    <row r="24" spans="1:17" ht="12.75" thickBot="1">
      <c r="A24" s="39">
        <v>62</v>
      </c>
      <c r="B24" s="79">
        <f t="shared" si="4"/>
        <v>52.1355777457303</v>
      </c>
      <c r="C24" s="79">
        <f t="shared" si="4"/>
        <v>43.840620433565945</v>
      </c>
      <c r="D24" s="79">
        <f t="shared" si="4"/>
        <v>36.86542056508436</v>
      </c>
      <c r="E24" s="78">
        <f t="shared" si="4"/>
        <v>31</v>
      </c>
      <c r="F24" s="79">
        <f t="shared" si="4"/>
        <v>26.06778887286515</v>
      </c>
      <c r="G24" s="79">
        <f t="shared" si="4"/>
        <v>21.920310216782976</v>
      </c>
      <c r="H24" s="79">
        <f t="shared" si="4"/>
        <v>18.43271028254218</v>
      </c>
      <c r="I24" s="78">
        <f t="shared" si="4"/>
        <v>15.5</v>
      </c>
      <c r="J24" s="79">
        <f t="shared" si="4"/>
        <v>13.033894436432576</v>
      </c>
      <c r="K24" s="79">
        <f t="shared" si="4"/>
        <v>10.960155108391486</v>
      </c>
      <c r="L24" s="79">
        <f t="shared" si="4"/>
        <v>9.216355141271087</v>
      </c>
      <c r="M24" s="78">
        <f t="shared" si="4"/>
        <v>7.75</v>
      </c>
      <c r="N24" s="79">
        <f t="shared" si="4"/>
        <v>6.5169472182162895</v>
      </c>
      <c r="O24" s="79">
        <f t="shared" si="4"/>
        <v>5.480077554195744</v>
      </c>
      <c r="P24" s="79">
        <f t="shared" si="4"/>
        <v>4.608177570635545</v>
      </c>
      <c r="Q24" s="83">
        <f t="shared" si="4"/>
        <v>3.875</v>
      </c>
    </row>
    <row r="25" spans="1:17" ht="12.75" thickBot="1">
      <c r="A25" s="39">
        <v>60</v>
      </c>
      <c r="B25" s="80">
        <f t="shared" si="4"/>
        <v>50.453784915222876</v>
      </c>
      <c r="C25" s="80">
        <f t="shared" si="4"/>
        <v>42.426406871192846</v>
      </c>
      <c r="D25" s="80">
        <f t="shared" si="4"/>
        <v>35.67621345008163</v>
      </c>
      <c r="E25" s="78">
        <f t="shared" si="4"/>
        <v>30</v>
      </c>
      <c r="F25" s="80">
        <f t="shared" si="4"/>
        <v>25.226892457611438</v>
      </c>
      <c r="G25" s="80">
        <f t="shared" si="4"/>
        <v>21.213203435596427</v>
      </c>
      <c r="H25" s="80">
        <f t="shared" si="4"/>
        <v>17.838106725040817</v>
      </c>
      <c r="I25" s="78">
        <f t="shared" si="4"/>
        <v>15</v>
      </c>
      <c r="J25" s="80">
        <f t="shared" si="4"/>
        <v>12.613446228805719</v>
      </c>
      <c r="K25" s="80">
        <f t="shared" si="4"/>
        <v>10.606601717798211</v>
      </c>
      <c r="L25" s="80">
        <f t="shared" si="4"/>
        <v>8.919053362520406</v>
      </c>
      <c r="M25" s="78">
        <f t="shared" si="4"/>
        <v>7.5</v>
      </c>
      <c r="N25" s="80">
        <f t="shared" si="4"/>
        <v>6.30672311440286</v>
      </c>
      <c r="O25" s="80">
        <f t="shared" si="4"/>
        <v>5.303300858899107</v>
      </c>
      <c r="P25" s="80">
        <f t="shared" si="4"/>
        <v>4.459526681260204</v>
      </c>
      <c r="Q25" s="83">
        <f t="shared" si="4"/>
        <v>3.75</v>
      </c>
    </row>
    <row r="26" spans="1:17" ht="12.75" thickBot="1">
      <c r="A26" s="39">
        <v>58</v>
      </c>
      <c r="B26" s="79">
        <f t="shared" si="4"/>
        <v>48.77199208471544</v>
      </c>
      <c r="C26" s="79">
        <f t="shared" si="4"/>
        <v>41.012193308819754</v>
      </c>
      <c r="D26" s="79">
        <f t="shared" si="4"/>
        <v>34.48700633507891</v>
      </c>
      <c r="E26" s="78">
        <f t="shared" si="4"/>
        <v>29</v>
      </c>
      <c r="F26" s="79">
        <f t="shared" si="4"/>
        <v>24.38599604235772</v>
      </c>
      <c r="G26" s="79">
        <f t="shared" si="4"/>
        <v>20.50609665440988</v>
      </c>
      <c r="H26" s="79">
        <f t="shared" si="4"/>
        <v>17.243503167539455</v>
      </c>
      <c r="I26" s="78">
        <f t="shared" si="4"/>
        <v>14.5</v>
      </c>
      <c r="J26" s="79">
        <f t="shared" si="4"/>
        <v>12.19299802117886</v>
      </c>
      <c r="K26" s="79">
        <f t="shared" si="4"/>
        <v>10.253048327204938</v>
      </c>
      <c r="L26" s="79">
        <f t="shared" si="4"/>
        <v>8.621751583769727</v>
      </c>
      <c r="M26" s="78">
        <f t="shared" si="4"/>
        <v>7.25</v>
      </c>
      <c r="N26" s="79">
        <f t="shared" si="4"/>
        <v>6.096499010589432</v>
      </c>
      <c r="O26" s="79">
        <f t="shared" si="4"/>
        <v>5.12652416360247</v>
      </c>
      <c r="P26" s="79">
        <f t="shared" si="4"/>
        <v>4.310875791884864</v>
      </c>
      <c r="Q26" s="83">
        <f t="shared" si="4"/>
        <v>3.625</v>
      </c>
    </row>
    <row r="27" spans="1:17" ht="12.75" thickBot="1">
      <c r="A27" s="39">
        <v>56</v>
      </c>
      <c r="B27" s="79">
        <f t="shared" si="4"/>
        <v>47.09019925420802</v>
      </c>
      <c r="C27" s="79">
        <f t="shared" si="4"/>
        <v>39.59797974644666</v>
      </c>
      <c r="D27" s="79">
        <f t="shared" si="4"/>
        <v>33.29779922007619</v>
      </c>
      <c r="E27" s="78">
        <f t="shared" si="4"/>
        <v>28</v>
      </c>
      <c r="F27" s="79">
        <f t="shared" si="4"/>
        <v>23.54509962710401</v>
      </c>
      <c r="G27" s="79">
        <f t="shared" si="4"/>
        <v>19.79898987322333</v>
      </c>
      <c r="H27" s="79">
        <f t="shared" si="4"/>
        <v>16.648899610038097</v>
      </c>
      <c r="I27" s="78">
        <f t="shared" si="4"/>
        <v>14</v>
      </c>
      <c r="J27" s="79">
        <f t="shared" si="4"/>
        <v>11.772549813552004</v>
      </c>
      <c r="K27" s="79">
        <f t="shared" si="4"/>
        <v>9.899494936611665</v>
      </c>
      <c r="L27" s="79">
        <f t="shared" si="4"/>
        <v>8.324449805019047</v>
      </c>
      <c r="M27" s="78">
        <f t="shared" si="4"/>
        <v>7</v>
      </c>
      <c r="N27" s="79">
        <f t="shared" si="4"/>
        <v>5.886274906776003</v>
      </c>
      <c r="O27" s="79">
        <f t="shared" si="4"/>
        <v>4.949747468305833</v>
      </c>
      <c r="P27" s="79">
        <f t="shared" si="4"/>
        <v>4.162224902509524</v>
      </c>
      <c r="Q27" s="83">
        <f t="shared" si="4"/>
        <v>3.5</v>
      </c>
    </row>
    <row r="28" spans="1:17" ht="12.75" thickBot="1">
      <c r="A28" s="39">
        <v>54</v>
      </c>
      <c r="B28" s="79">
        <f t="shared" si="4"/>
        <v>45.40840642370058</v>
      </c>
      <c r="C28" s="79">
        <f t="shared" si="4"/>
        <v>38.18376618407356</v>
      </c>
      <c r="D28" s="79">
        <f t="shared" si="4"/>
        <v>32.10859210507347</v>
      </c>
      <c r="E28" s="78">
        <f t="shared" si="4"/>
        <v>27</v>
      </c>
      <c r="F28" s="79">
        <f t="shared" si="4"/>
        <v>22.70420321185029</v>
      </c>
      <c r="G28" s="79">
        <f t="shared" si="4"/>
        <v>19.091883092036785</v>
      </c>
      <c r="H28" s="79">
        <f t="shared" si="4"/>
        <v>16.054296052536735</v>
      </c>
      <c r="I28" s="78">
        <f t="shared" si="4"/>
        <v>13.5</v>
      </c>
      <c r="J28" s="79">
        <f t="shared" si="4"/>
        <v>11.352101605925146</v>
      </c>
      <c r="K28" s="79">
        <f t="shared" si="4"/>
        <v>9.54594154601839</v>
      </c>
      <c r="L28" s="79">
        <f t="shared" si="4"/>
        <v>8.027148026268366</v>
      </c>
      <c r="M28" s="78">
        <f t="shared" si="4"/>
        <v>6.75</v>
      </c>
      <c r="N28" s="79">
        <f t="shared" si="4"/>
        <v>5.676050802962575</v>
      </c>
      <c r="O28" s="79">
        <f t="shared" si="4"/>
        <v>4.772970773009196</v>
      </c>
      <c r="P28" s="79">
        <f t="shared" si="4"/>
        <v>4.013574013134184</v>
      </c>
      <c r="Q28" s="83">
        <f t="shared" si="4"/>
        <v>3.375</v>
      </c>
    </row>
    <row r="29" spans="1:17" ht="12.75" thickBot="1">
      <c r="A29" s="39">
        <v>52</v>
      </c>
      <c r="B29" s="79">
        <f t="shared" si="4"/>
        <v>43.72661359319316</v>
      </c>
      <c r="C29" s="79">
        <f t="shared" si="4"/>
        <v>36.76955262170047</v>
      </c>
      <c r="D29" s="79">
        <f t="shared" si="4"/>
        <v>30.91938499007075</v>
      </c>
      <c r="E29" s="78">
        <f t="shared" si="4"/>
        <v>26</v>
      </c>
      <c r="F29" s="79">
        <f t="shared" si="4"/>
        <v>21.86330679659658</v>
      </c>
      <c r="G29" s="79">
        <f t="shared" si="4"/>
        <v>18.38477631085024</v>
      </c>
      <c r="H29" s="79">
        <f t="shared" si="4"/>
        <v>15.459692495035375</v>
      </c>
      <c r="I29" s="78">
        <f t="shared" si="4"/>
        <v>13</v>
      </c>
      <c r="J29" s="79">
        <f t="shared" si="4"/>
        <v>10.93165339829829</v>
      </c>
      <c r="K29" s="79">
        <f t="shared" si="4"/>
        <v>9.192388155425117</v>
      </c>
      <c r="L29" s="79">
        <f t="shared" si="4"/>
        <v>7.729846247517687</v>
      </c>
      <c r="M29" s="78">
        <f t="shared" si="4"/>
        <v>6.5</v>
      </c>
      <c r="N29" s="79">
        <f t="shared" si="4"/>
        <v>5.4658266991491455</v>
      </c>
      <c r="O29" s="79">
        <f t="shared" si="4"/>
        <v>4.59619407771256</v>
      </c>
      <c r="P29" s="79">
        <f t="shared" si="4"/>
        <v>3.8649231237588437</v>
      </c>
      <c r="Q29" s="83">
        <f t="shared" si="4"/>
        <v>3.25</v>
      </c>
    </row>
    <row r="30" spans="1:17" ht="12.75" thickBot="1">
      <c r="A30" s="39">
        <v>50</v>
      </c>
      <c r="B30" s="79">
        <f t="shared" si="4"/>
        <v>42.04482076268573</v>
      </c>
      <c r="C30" s="79">
        <f t="shared" si="4"/>
        <v>35.35533905932737</v>
      </c>
      <c r="D30" s="79">
        <f t="shared" si="4"/>
        <v>29.73017787506803</v>
      </c>
      <c r="E30" s="78">
        <f t="shared" si="4"/>
        <v>25</v>
      </c>
      <c r="F30" s="79">
        <f t="shared" si="4"/>
        <v>21.022410381342866</v>
      </c>
      <c r="G30" s="79">
        <f t="shared" si="4"/>
        <v>17.67766952966369</v>
      </c>
      <c r="H30" s="79">
        <f t="shared" si="4"/>
        <v>14.865088937534015</v>
      </c>
      <c r="I30" s="78">
        <f t="shared" si="4"/>
        <v>12.5</v>
      </c>
      <c r="J30" s="79">
        <f t="shared" si="4"/>
        <v>10.511205190671433</v>
      </c>
      <c r="K30" s="79">
        <f t="shared" si="4"/>
        <v>8.838834764831843</v>
      </c>
      <c r="L30" s="79">
        <f t="shared" si="4"/>
        <v>7.432544468767006</v>
      </c>
      <c r="M30" s="78">
        <f t="shared" si="4"/>
        <v>6.25</v>
      </c>
      <c r="N30" s="79">
        <f t="shared" si="4"/>
        <v>5.255602595335717</v>
      </c>
      <c r="O30" s="79">
        <f t="shared" si="4"/>
        <v>4.419417382415922</v>
      </c>
      <c r="P30" s="79">
        <f t="shared" si="4"/>
        <v>3.7162722343835037</v>
      </c>
      <c r="Q30" s="83">
        <f t="shared" si="4"/>
        <v>3.125</v>
      </c>
    </row>
    <row r="31" spans="1:17" ht="12.75" thickBot="1">
      <c r="A31" s="39">
        <v>48</v>
      </c>
      <c r="B31" s="79">
        <f t="shared" si="4"/>
        <v>40.3630279321783</v>
      </c>
      <c r="C31" s="79">
        <f t="shared" si="4"/>
        <v>33.94112549695428</v>
      </c>
      <c r="D31" s="79">
        <f t="shared" si="4"/>
        <v>28.540970760065306</v>
      </c>
      <c r="E31" s="78">
        <f t="shared" si="4"/>
        <v>24</v>
      </c>
      <c r="F31" s="79">
        <f t="shared" si="4"/>
        <v>20.18151396608915</v>
      </c>
      <c r="G31" s="79">
        <f t="shared" si="4"/>
        <v>16.970562748477143</v>
      </c>
      <c r="H31" s="79">
        <f t="shared" si="4"/>
        <v>14.270485380032653</v>
      </c>
      <c r="I31" s="78">
        <f t="shared" si="4"/>
        <v>12</v>
      </c>
      <c r="J31" s="79">
        <f t="shared" si="4"/>
        <v>10.090756983044574</v>
      </c>
      <c r="K31" s="79">
        <f t="shared" si="4"/>
        <v>8.48528137423857</v>
      </c>
      <c r="L31" s="79">
        <f t="shared" si="4"/>
        <v>7.135242690016326</v>
      </c>
      <c r="M31" s="78">
        <f t="shared" si="4"/>
        <v>6</v>
      </c>
      <c r="N31" s="79">
        <f t="shared" si="4"/>
        <v>5.045378491522288</v>
      </c>
      <c r="O31" s="79">
        <f t="shared" si="4"/>
        <v>4.242640687119286</v>
      </c>
      <c r="P31" s="79">
        <f t="shared" si="4"/>
        <v>3.5676213450081633</v>
      </c>
      <c r="Q31" s="83">
        <f t="shared" si="4"/>
        <v>3</v>
      </c>
    </row>
    <row r="32" spans="1:17" ht="12.75" thickBot="1">
      <c r="A32" s="39">
        <v>46</v>
      </c>
      <c r="B32" s="79">
        <f t="shared" si="4"/>
        <v>38.68123510167087</v>
      </c>
      <c r="C32" s="79">
        <f t="shared" si="4"/>
        <v>32.526911934581186</v>
      </c>
      <c r="D32" s="79">
        <f t="shared" si="4"/>
        <v>27.351763645062587</v>
      </c>
      <c r="E32" s="78">
        <f t="shared" si="4"/>
        <v>23</v>
      </c>
      <c r="F32" s="79">
        <f t="shared" si="4"/>
        <v>19.340617550835436</v>
      </c>
      <c r="G32" s="79">
        <f t="shared" si="4"/>
        <v>16.263455967290593</v>
      </c>
      <c r="H32" s="79">
        <f t="shared" si="4"/>
        <v>13.675881822531293</v>
      </c>
      <c r="I32" s="78">
        <f t="shared" si="4"/>
        <v>11.5</v>
      </c>
      <c r="J32" s="79">
        <f t="shared" si="4"/>
        <v>9.670308775417718</v>
      </c>
      <c r="K32" s="79">
        <f t="shared" si="4"/>
        <v>8.131727983645296</v>
      </c>
      <c r="L32" s="79">
        <f t="shared" si="4"/>
        <v>6.837940911265646</v>
      </c>
      <c r="M32" s="78">
        <f t="shared" si="4"/>
        <v>5.75</v>
      </c>
      <c r="N32" s="79">
        <f t="shared" si="4"/>
        <v>4.83515438770886</v>
      </c>
      <c r="O32" s="79">
        <f t="shared" si="4"/>
        <v>4.065863991822648</v>
      </c>
      <c r="P32" s="79">
        <f t="shared" si="4"/>
        <v>3.4189704556328233</v>
      </c>
      <c r="Q32" s="83">
        <f t="shared" si="4"/>
        <v>2.875</v>
      </c>
    </row>
    <row r="33" spans="1:17" ht="12.75" thickBot="1">
      <c r="A33" s="39">
        <v>44</v>
      </c>
      <c r="B33" s="79">
        <f t="shared" si="4"/>
        <v>36.99944227116344</v>
      </c>
      <c r="C33" s="79">
        <f t="shared" si="4"/>
        <v>31.11269837220809</v>
      </c>
      <c r="D33" s="79">
        <f t="shared" si="4"/>
        <v>26.162556530059863</v>
      </c>
      <c r="E33" s="78">
        <f t="shared" si="4"/>
        <v>22</v>
      </c>
      <c r="F33" s="79">
        <f t="shared" si="4"/>
        <v>18.49972113558172</v>
      </c>
      <c r="G33" s="79">
        <f t="shared" si="4"/>
        <v>15.556349186104047</v>
      </c>
      <c r="H33" s="79">
        <f t="shared" si="4"/>
        <v>13.081278265029932</v>
      </c>
      <c r="I33" s="78">
        <f t="shared" si="4"/>
        <v>11</v>
      </c>
      <c r="J33" s="79">
        <f t="shared" si="4"/>
        <v>9.24986056779086</v>
      </c>
      <c r="K33" s="79">
        <f t="shared" si="4"/>
        <v>7.7781745930520225</v>
      </c>
      <c r="L33" s="79">
        <f t="shared" si="4"/>
        <v>6.540639132514966</v>
      </c>
      <c r="M33" s="78">
        <f t="shared" si="4"/>
        <v>5.5</v>
      </c>
      <c r="N33" s="79">
        <f t="shared" si="4"/>
        <v>4.624930283895431</v>
      </c>
      <c r="O33" s="79">
        <f t="shared" si="4"/>
        <v>3.8890872965260117</v>
      </c>
      <c r="P33" s="79">
        <f t="shared" si="4"/>
        <v>3.270319566257483</v>
      </c>
      <c r="Q33" s="83">
        <f t="shared" si="4"/>
        <v>2.75</v>
      </c>
    </row>
    <row r="34" spans="1:17" ht="12.75" thickBot="1">
      <c r="A34" s="39">
        <v>42</v>
      </c>
      <c r="B34" s="79">
        <f t="shared" si="4"/>
        <v>35.31764944065601</v>
      </c>
      <c r="C34" s="79">
        <f t="shared" si="4"/>
        <v>29.698484809834994</v>
      </c>
      <c r="D34" s="79">
        <f t="shared" si="4"/>
        <v>24.973349415057143</v>
      </c>
      <c r="E34" s="78">
        <f t="shared" si="4"/>
        <v>21</v>
      </c>
      <c r="F34" s="79">
        <f t="shared" si="4"/>
        <v>17.658824720328006</v>
      </c>
      <c r="G34" s="79">
        <f t="shared" si="4"/>
        <v>14.849242404917499</v>
      </c>
      <c r="H34" s="79">
        <f t="shared" si="4"/>
        <v>12.486674707528572</v>
      </c>
      <c r="I34" s="78">
        <f t="shared" si="4"/>
        <v>10.5</v>
      </c>
      <c r="J34" s="79">
        <f t="shared" si="4"/>
        <v>8.829412360164003</v>
      </c>
      <c r="K34" s="79">
        <f t="shared" si="4"/>
        <v>7.424621202458749</v>
      </c>
      <c r="L34" s="79">
        <f t="shared" si="4"/>
        <v>6.243337353764285</v>
      </c>
      <c r="M34" s="78">
        <f t="shared" si="4"/>
        <v>5.25</v>
      </c>
      <c r="N34" s="79">
        <f t="shared" si="4"/>
        <v>4.414706180082002</v>
      </c>
      <c r="O34" s="79">
        <f t="shared" si="4"/>
        <v>3.7123106012293747</v>
      </c>
      <c r="P34" s="79">
        <f t="shared" si="4"/>
        <v>3.121668676882143</v>
      </c>
      <c r="Q34" s="83">
        <f t="shared" si="4"/>
        <v>2.625</v>
      </c>
    </row>
    <row r="35" spans="1:17" ht="12.75" thickBot="1">
      <c r="A35" s="39">
        <v>40</v>
      </c>
      <c r="B35" s="80">
        <f t="shared" si="4"/>
        <v>33.635856610148586</v>
      </c>
      <c r="C35" s="80">
        <f t="shared" si="4"/>
        <v>28.2842712474619</v>
      </c>
      <c r="D35" s="80">
        <f t="shared" si="4"/>
        <v>23.784142300054423</v>
      </c>
      <c r="E35" s="78">
        <f t="shared" si="4"/>
        <v>20</v>
      </c>
      <c r="F35" s="80">
        <f t="shared" si="4"/>
        <v>16.817928305074293</v>
      </c>
      <c r="G35" s="80">
        <f t="shared" si="4"/>
        <v>14.142135623730951</v>
      </c>
      <c r="H35" s="80">
        <f t="shared" si="4"/>
        <v>11.892071150027212</v>
      </c>
      <c r="I35" s="78">
        <f t="shared" si="4"/>
        <v>10</v>
      </c>
      <c r="J35" s="80">
        <f t="shared" si="4"/>
        <v>8.408964152537147</v>
      </c>
      <c r="K35" s="80">
        <f t="shared" si="4"/>
        <v>7.071067811865475</v>
      </c>
      <c r="L35" s="80">
        <f t="shared" si="4"/>
        <v>5.946035575013605</v>
      </c>
      <c r="M35" s="78">
        <f t="shared" si="4"/>
        <v>5</v>
      </c>
      <c r="N35" s="80">
        <f t="shared" si="4"/>
        <v>4.204482076268573</v>
      </c>
      <c r="O35" s="80">
        <f t="shared" si="4"/>
        <v>3.5355339059327378</v>
      </c>
      <c r="P35" s="80">
        <f t="shared" si="4"/>
        <v>2.973017787506803</v>
      </c>
      <c r="Q35" s="83">
        <f t="shared" si="4"/>
        <v>2.5</v>
      </c>
    </row>
    <row r="36" spans="1:17" ht="12.75" thickBot="1">
      <c r="A36" s="39">
        <v>38</v>
      </c>
      <c r="B36" s="79">
        <f t="shared" si="4"/>
        <v>31.954063779641153</v>
      </c>
      <c r="C36" s="79">
        <f t="shared" si="4"/>
        <v>26.870057685088803</v>
      </c>
      <c r="D36" s="79">
        <f t="shared" si="4"/>
        <v>22.5949351850517</v>
      </c>
      <c r="E36" s="78">
        <f t="shared" si="4"/>
        <v>19</v>
      </c>
      <c r="F36" s="79">
        <f t="shared" si="4"/>
        <v>15.977031889820577</v>
      </c>
      <c r="G36" s="79">
        <f t="shared" si="4"/>
        <v>13.435028842544405</v>
      </c>
      <c r="H36" s="79">
        <f t="shared" si="4"/>
        <v>11.29746759252585</v>
      </c>
      <c r="I36" s="78">
        <f t="shared" si="4"/>
        <v>9.5</v>
      </c>
      <c r="J36" s="79">
        <f t="shared" si="4"/>
        <v>7.988515944910288</v>
      </c>
      <c r="K36" s="79">
        <f t="shared" si="4"/>
        <v>6.717514421272201</v>
      </c>
      <c r="L36" s="79">
        <f t="shared" si="4"/>
        <v>5.648733796262925</v>
      </c>
      <c r="M36" s="78">
        <f t="shared" si="4"/>
        <v>4.75</v>
      </c>
      <c r="N36" s="79">
        <f t="shared" si="4"/>
        <v>3.994257972455145</v>
      </c>
      <c r="O36" s="79">
        <f t="shared" si="4"/>
        <v>3.358757210636101</v>
      </c>
      <c r="P36" s="79">
        <f t="shared" si="4"/>
        <v>2.8243668981314625</v>
      </c>
      <c r="Q36" s="83">
        <f t="shared" si="4"/>
        <v>2.375</v>
      </c>
    </row>
    <row r="37" spans="1:17" ht="12.75" thickBot="1">
      <c r="A37" s="39">
        <v>36</v>
      </c>
      <c r="B37" s="79">
        <f t="shared" si="4"/>
        <v>30.272270949133723</v>
      </c>
      <c r="C37" s="79">
        <f t="shared" si="4"/>
        <v>25.45584412271571</v>
      </c>
      <c r="D37" s="79">
        <f t="shared" si="4"/>
        <v>21.40572807004898</v>
      </c>
      <c r="E37" s="78">
        <f t="shared" si="4"/>
        <v>18</v>
      </c>
      <c r="F37" s="79">
        <f t="shared" si="4"/>
        <v>15.136135474566862</v>
      </c>
      <c r="G37" s="79">
        <f t="shared" si="4"/>
        <v>12.727922061357857</v>
      </c>
      <c r="H37" s="79">
        <f t="shared" si="4"/>
        <v>10.70286403502449</v>
      </c>
      <c r="I37" s="78">
        <f t="shared" si="4"/>
        <v>9</v>
      </c>
      <c r="J37" s="79">
        <f t="shared" si="4"/>
        <v>7.568067737283431</v>
      </c>
      <c r="K37" s="79">
        <f t="shared" si="4"/>
        <v>6.363961030678928</v>
      </c>
      <c r="L37" s="79">
        <f t="shared" si="4"/>
        <v>5.351432017512244</v>
      </c>
      <c r="M37" s="78">
        <f t="shared" si="4"/>
        <v>4.5</v>
      </c>
      <c r="N37" s="79">
        <f t="shared" si="4"/>
        <v>3.7840338686417163</v>
      </c>
      <c r="O37" s="79">
        <f t="shared" si="4"/>
        <v>3.1819805153394642</v>
      </c>
      <c r="P37" s="79">
        <f t="shared" si="4"/>
        <v>2.6757160087561225</v>
      </c>
      <c r="Q37" s="83">
        <f aca="true" t="shared" si="5" ref="Q37:Q52">$A37/(2^(Q$3/Q$2))</f>
        <v>2.25</v>
      </c>
    </row>
    <row r="38" spans="1:17" ht="12.75" thickBot="1">
      <c r="A38" s="39">
        <v>34</v>
      </c>
      <c r="B38" s="79">
        <f aca="true" t="shared" si="6" ref="B38:Q53">$A38/(2^(B$3/B$2))</f>
        <v>28.590478118626294</v>
      </c>
      <c r="C38" s="79">
        <f t="shared" si="6"/>
        <v>24.041630560342615</v>
      </c>
      <c r="D38" s="79">
        <f t="shared" si="6"/>
        <v>20.21652095504626</v>
      </c>
      <c r="E38" s="78">
        <f t="shared" si="6"/>
        <v>17</v>
      </c>
      <c r="F38" s="79">
        <f t="shared" si="6"/>
        <v>14.295239059313147</v>
      </c>
      <c r="G38" s="79">
        <f t="shared" si="6"/>
        <v>12.020815280171309</v>
      </c>
      <c r="H38" s="79">
        <f t="shared" si="6"/>
        <v>10.10826047752313</v>
      </c>
      <c r="I38" s="78">
        <f t="shared" si="6"/>
        <v>8.5</v>
      </c>
      <c r="J38" s="79">
        <f t="shared" si="6"/>
        <v>7.147619529656573</v>
      </c>
      <c r="K38" s="79">
        <f t="shared" si="6"/>
        <v>6.010407640085654</v>
      </c>
      <c r="L38" s="79">
        <f t="shared" si="6"/>
        <v>5.054130238761564</v>
      </c>
      <c r="M38" s="78">
        <f t="shared" si="6"/>
        <v>4.25</v>
      </c>
      <c r="N38" s="79">
        <f t="shared" si="6"/>
        <v>3.5738097648282876</v>
      </c>
      <c r="O38" s="79">
        <f t="shared" si="6"/>
        <v>3.0052038200428273</v>
      </c>
      <c r="P38" s="79">
        <f t="shared" si="6"/>
        <v>2.5270651193807825</v>
      </c>
      <c r="Q38" s="83">
        <f t="shared" si="5"/>
        <v>2.125</v>
      </c>
    </row>
    <row r="39" spans="1:17" ht="12.75" thickBot="1">
      <c r="A39" s="39">
        <v>32</v>
      </c>
      <c r="B39" s="79">
        <f t="shared" si="6"/>
        <v>26.908685288118868</v>
      </c>
      <c r="C39" s="79">
        <f t="shared" si="6"/>
        <v>22.62741699796952</v>
      </c>
      <c r="D39" s="79">
        <f t="shared" si="6"/>
        <v>19.027313840043536</v>
      </c>
      <c r="E39" s="78">
        <f t="shared" si="6"/>
        <v>16</v>
      </c>
      <c r="F39" s="79">
        <f t="shared" si="6"/>
        <v>13.454342644059434</v>
      </c>
      <c r="G39" s="79">
        <f t="shared" si="6"/>
        <v>11.313708498984761</v>
      </c>
      <c r="H39" s="79">
        <f t="shared" si="6"/>
        <v>9.513656920021768</v>
      </c>
      <c r="I39" s="78">
        <f t="shared" si="6"/>
        <v>8</v>
      </c>
      <c r="J39" s="79">
        <f t="shared" si="6"/>
        <v>6.727171322029717</v>
      </c>
      <c r="K39" s="79">
        <f t="shared" si="6"/>
        <v>5.65685424949238</v>
      </c>
      <c r="L39" s="79">
        <f t="shared" si="6"/>
        <v>4.756828460010884</v>
      </c>
      <c r="M39" s="78">
        <f t="shared" si="6"/>
        <v>4</v>
      </c>
      <c r="N39" s="79">
        <f t="shared" si="6"/>
        <v>3.363585661014859</v>
      </c>
      <c r="O39" s="79">
        <f t="shared" si="6"/>
        <v>2.8284271247461903</v>
      </c>
      <c r="P39" s="79">
        <f t="shared" si="6"/>
        <v>2.378414230005442</v>
      </c>
      <c r="Q39" s="83">
        <f t="shared" si="5"/>
        <v>2</v>
      </c>
    </row>
    <row r="40" spans="1:17" ht="12.75" thickBot="1">
      <c r="A40" s="39">
        <v>30</v>
      </c>
      <c r="B40" s="79">
        <f t="shared" si="6"/>
        <v>25.226892457611438</v>
      </c>
      <c r="C40" s="79">
        <f t="shared" si="6"/>
        <v>21.213203435596423</v>
      </c>
      <c r="D40" s="79">
        <f t="shared" si="6"/>
        <v>17.838106725040817</v>
      </c>
      <c r="E40" s="78">
        <f t="shared" si="6"/>
        <v>15</v>
      </c>
      <c r="F40" s="79">
        <f t="shared" si="6"/>
        <v>12.613446228805719</v>
      </c>
      <c r="G40" s="79">
        <f t="shared" si="6"/>
        <v>10.606601717798213</v>
      </c>
      <c r="H40" s="79">
        <f t="shared" si="6"/>
        <v>8.919053362520408</v>
      </c>
      <c r="I40" s="78">
        <f t="shared" si="6"/>
        <v>7.5</v>
      </c>
      <c r="J40" s="79">
        <f t="shared" si="6"/>
        <v>6.3067231144028595</v>
      </c>
      <c r="K40" s="79">
        <f t="shared" si="6"/>
        <v>5.303300858899106</v>
      </c>
      <c r="L40" s="79">
        <f t="shared" si="6"/>
        <v>4.459526681260203</v>
      </c>
      <c r="M40" s="78">
        <f t="shared" si="6"/>
        <v>3.75</v>
      </c>
      <c r="N40" s="79">
        <f t="shared" si="6"/>
        <v>3.15336155720143</v>
      </c>
      <c r="O40" s="79">
        <f t="shared" si="6"/>
        <v>2.6516504294495533</v>
      </c>
      <c r="P40" s="79">
        <f t="shared" si="6"/>
        <v>2.229763340630102</v>
      </c>
      <c r="Q40" s="83">
        <f t="shared" si="5"/>
        <v>1.875</v>
      </c>
    </row>
    <row r="41" spans="1:17" ht="12.75" thickBot="1">
      <c r="A41" s="39">
        <v>28</v>
      </c>
      <c r="B41" s="79">
        <f t="shared" si="6"/>
        <v>23.54509962710401</v>
      </c>
      <c r="C41" s="79">
        <f t="shared" si="6"/>
        <v>19.79898987322333</v>
      </c>
      <c r="D41" s="79">
        <f t="shared" si="6"/>
        <v>16.648899610038097</v>
      </c>
      <c r="E41" s="78">
        <f t="shared" si="6"/>
        <v>14</v>
      </c>
      <c r="F41" s="79">
        <f t="shared" si="6"/>
        <v>11.772549813552004</v>
      </c>
      <c r="G41" s="79">
        <f t="shared" si="6"/>
        <v>9.899494936611665</v>
      </c>
      <c r="H41" s="79">
        <f t="shared" si="6"/>
        <v>8.324449805019048</v>
      </c>
      <c r="I41" s="78">
        <f t="shared" si="6"/>
        <v>7</v>
      </c>
      <c r="J41" s="79">
        <f t="shared" si="6"/>
        <v>5.886274906776002</v>
      </c>
      <c r="K41" s="79">
        <f t="shared" si="6"/>
        <v>4.949747468305833</v>
      </c>
      <c r="L41" s="79">
        <f t="shared" si="6"/>
        <v>4.162224902509523</v>
      </c>
      <c r="M41" s="78">
        <f t="shared" si="6"/>
        <v>3.5</v>
      </c>
      <c r="N41" s="79">
        <f t="shared" si="6"/>
        <v>2.9431374533880015</v>
      </c>
      <c r="O41" s="79">
        <f t="shared" si="6"/>
        <v>2.4748737341529163</v>
      </c>
      <c r="P41" s="79">
        <f t="shared" si="6"/>
        <v>2.081112451254762</v>
      </c>
      <c r="Q41" s="83">
        <f t="shared" si="5"/>
        <v>1.75</v>
      </c>
    </row>
    <row r="42" spans="1:17" ht="12.75" thickBot="1">
      <c r="A42" s="39">
        <v>26</v>
      </c>
      <c r="B42" s="79">
        <f t="shared" si="6"/>
        <v>21.86330679659658</v>
      </c>
      <c r="C42" s="79">
        <f t="shared" si="6"/>
        <v>18.384776310850235</v>
      </c>
      <c r="D42" s="79">
        <f t="shared" si="6"/>
        <v>15.459692495035375</v>
      </c>
      <c r="E42" s="78">
        <f t="shared" si="6"/>
        <v>13</v>
      </c>
      <c r="F42" s="79">
        <f t="shared" si="6"/>
        <v>10.93165339829829</v>
      </c>
      <c r="G42" s="79">
        <f t="shared" si="6"/>
        <v>9.19238815542512</v>
      </c>
      <c r="H42" s="79">
        <f t="shared" si="6"/>
        <v>7.7298462475176875</v>
      </c>
      <c r="I42" s="78">
        <f t="shared" si="6"/>
        <v>6.5</v>
      </c>
      <c r="J42" s="79">
        <f t="shared" si="6"/>
        <v>5.465826699149145</v>
      </c>
      <c r="K42" s="79">
        <f t="shared" si="6"/>
        <v>4.596194077712559</v>
      </c>
      <c r="L42" s="79">
        <f t="shared" si="6"/>
        <v>3.8649231237588433</v>
      </c>
      <c r="M42" s="78">
        <f t="shared" si="6"/>
        <v>3.25</v>
      </c>
      <c r="N42" s="79">
        <f t="shared" si="6"/>
        <v>2.7329133495745728</v>
      </c>
      <c r="O42" s="79">
        <f t="shared" si="6"/>
        <v>2.29809703885628</v>
      </c>
      <c r="P42" s="79">
        <f t="shared" si="6"/>
        <v>1.9324615618794219</v>
      </c>
      <c r="Q42" s="83">
        <f t="shared" si="5"/>
        <v>1.625</v>
      </c>
    </row>
    <row r="43" spans="1:17" ht="12.75" thickBot="1">
      <c r="A43" s="39">
        <v>24</v>
      </c>
      <c r="B43" s="79">
        <f t="shared" si="6"/>
        <v>20.18151396608915</v>
      </c>
      <c r="C43" s="79">
        <f t="shared" si="6"/>
        <v>16.97056274847714</v>
      </c>
      <c r="D43" s="79">
        <f t="shared" si="6"/>
        <v>14.270485380032653</v>
      </c>
      <c r="E43" s="78">
        <f t="shared" si="6"/>
        <v>12</v>
      </c>
      <c r="F43" s="79">
        <f t="shared" si="6"/>
        <v>10.090756983044574</v>
      </c>
      <c r="G43" s="79">
        <f t="shared" si="6"/>
        <v>8.485281374238571</v>
      </c>
      <c r="H43" s="79">
        <f t="shared" si="6"/>
        <v>7.135242690016327</v>
      </c>
      <c r="I43" s="78">
        <f t="shared" si="6"/>
        <v>6</v>
      </c>
      <c r="J43" s="79">
        <f t="shared" si="6"/>
        <v>5.045378491522287</v>
      </c>
      <c r="K43" s="79">
        <f t="shared" si="6"/>
        <v>4.242640687119285</v>
      </c>
      <c r="L43" s="79">
        <f t="shared" si="6"/>
        <v>3.567621345008163</v>
      </c>
      <c r="M43" s="78">
        <f t="shared" si="6"/>
        <v>3</v>
      </c>
      <c r="N43" s="79">
        <f t="shared" si="6"/>
        <v>2.522689245761144</v>
      </c>
      <c r="O43" s="79">
        <f t="shared" si="6"/>
        <v>2.121320343559643</v>
      </c>
      <c r="P43" s="79">
        <f t="shared" si="6"/>
        <v>1.7838106725040817</v>
      </c>
      <c r="Q43" s="83">
        <f t="shared" si="5"/>
        <v>1.5</v>
      </c>
    </row>
    <row r="44" spans="1:17" ht="12.75" thickBot="1">
      <c r="A44" s="39">
        <v>22</v>
      </c>
      <c r="B44" s="79">
        <f t="shared" si="6"/>
        <v>18.49972113558172</v>
      </c>
      <c r="C44" s="79">
        <f t="shared" si="6"/>
        <v>15.556349186104045</v>
      </c>
      <c r="D44" s="79">
        <f t="shared" si="6"/>
        <v>13.081278265029932</v>
      </c>
      <c r="E44" s="78">
        <f t="shared" si="6"/>
        <v>11</v>
      </c>
      <c r="F44" s="79">
        <f t="shared" si="6"/>
        <v>9.24986056779086</v>
      </c>
      <c r="G44" s="79">
        <f t="shared" si="6"/>
        <v>7.778174593052023</v>
      </c>
      <c r="H44" s="79">
        <f t="shared" si="6"/>
        <v>6.540639132514966</v>
      </c>
      <c r="I44" s="78">
        <f t="shared" si="6"/>
        <v>5.5</v>
      </c>
      <c r="J44" s="79">
        <f t="shared" si="6"/>
        <v>4.62493028389543</v>
      </c>
      <c r="K44" s="79">
        <f t="shared" si="6"/>
        <v>3.8890872965260113</v>
      </c>
      <c r="L44" s="79">
        <f t="shared" si="6"/>
        <v>3.270319566257483</v>
      </c>
      <c r="M44" s="78">
        <f t="shared" si="6"/>
        <v>2.75</v>
      </c>
      <c r="N44" s="79">
        <f t="shared" si="6"/>
        <v>2.3124651419477154</v>
      </c>
      <c r="O44" s="79">
        <f t="shared" si="6"/>
        <v>1.9445436482630059</v>
      </c>
      <c r="P44" s="79">
        <f t="shared" si="6"/>
        <v>1.6351597831287414</v>
      </c>
      <c r="Q44" s="83">
        <f t="shared" si="5"/>
        <v>1.375</v>
      </c>
    </row>
    <row r="45" spans="1:17" ht="12.75" thickBot="1">
      <c r="A45" s="39">
        <v>20</v>
      </c>
      <c r="B45" s="80">
        <f t="shared" si="6"/>
        <v>16.817928305074293</v>
      </c>
      <c r="C45" s="80">
        <f t="shared" si="6"/>
        <v>14.14213562373095</v>
      </c>
      <c r="D45" s="80">
        <f t="shared" si="6"/>
        <v>11.892071150027212</v>
      </c>
      <c r="E45" s="78">
        <f t="shared" si="6"/>
        <v>10</v>
      </c>
      <c r="F45" s="80">
        <f t="shared" si="6"/>
        <v>8.408964152537147</v>
      </c>
      <c r="G45" s="80">
        <f t="shared" si="6"/>
        <v>7.0710678118654755</v>
      </c>
      <c r="H45" s="80">
        <f t="shared" si="6"/>
        <v>5.946035575013606</v>
      </c>
      <c r="I45" s="78">
        <f t="shared" si="6"/>
        <v>5</v>
      </c>
      <c r="J45" s="80">
        <f t="shared" si="6"/>
        <v>4.204482076268573</v>
      </c>
      <c r="K45" s="80">
        <f t="shared" si="6"/>
        <v>3.5355339059327373</v>
      </c>
      <c r="L45" s="80">
        <f t="shared" si="6"/>
        <v>2.9730177875068025</v>
      </c>
      <c r="M45" s="78">
        <f t="shared" si="6"/>
        <v>2.5</v>
      </c>
      <c r="N45" s="80">
        <f t="shared" si="6"/>
        <v>2.1022410381342866</v>
      </c>
      <c r="O45" s="80">
        <f t="shared" si="6"/>
        <v>1.7677669529663689</v>
      </c>
      <c r="P45" s="80">
        <f t="shared" si="6"/>
        <v>1.4865088937534015</v>
      </c>
      <c r="Q45" s="83">
        <f t="shared" si="5"/>
        <v>1.25</v>
      </c>
    </row>
    <row r="46" spans="1:17" ht="12.75" thickBot="1">
      <c r="A46" s="39">
        <v>18</v>
      </c>
      <c r="B46" s="79">
        <f t="shared" si="6"/>
        <v>15.136135474566862</v>
      </c>
      <c r="C46" s="79">
        <f t="shared" si="6"/>
        <v>12.727922061357855</v>
      </c>
      <c r="D46" s="79">
        <f t="shared" si="6"/>
        <v>10.70286403502449</v>
      </c>
      <c r="E46" s="78">
        <f t="shared" si="6"/>
        <v>9</v>
      </c>
      <c r="F46" s="79">
        <f t="shared" si="6"/>
        <v>7.568067737283431</v>
      </c>
      <c r="G46" s="79">
        <f t="shared" si="6"/>
        <v>6.3639610306789285</v>
      </c>
      <c r="H46" s="79">
        <f t="shared" si="6"/>
        <v>5.351432017512245</v>
      </c>
      <c r="I46" s="78">
        <f t="shared" si="6"/>
        <v>4.5</v>
      </c>
      <c r="J46" s="79">
        <f t="shared" si="6"/>
        <v>3.7840338686417154</v>
      </c>
      <c r="K46" s="79">
        <f t="shared" si="6"/>
        <v>3.181980515339464</v>
      </c>
      <c r="L46" s="79">
        <f t="shared" si="6"/>
        <v>2.675716008756122</v>
      </c>
      <c r="M46" s="78">
        <f t="shared" si="6"/>
        <v>2.25</v>
      </c>
      <c r="N46" s="79">
        <f t="shared" si="6"/>
        <v>1.8920169343208582</v>
      </c>
      <c r="O46" s="79">
        <f t="shared" si="6"/>
        <v>1.5909902576697321</v>
      </c>
      <c r="P46" s="79">
        <f t="shared" si="6"/>
        <v>1.3378580043780612</v>
      </c>
      <c r="Q46" s="83">
        <f t="shared" si="5"/>
        <v>1.125</v>
      </c>
    </row>
    <row r="47" spans="1:17" ht="12.75" thickBot="1">
      <c r="A47" s="39">
        <v>16</v>
      </c>
      <c r="B47" s="79">
        <f t="shared" si="6"/>
        <v>13.454342644059434</v>
      </c>
      <c r="C47" s="79">
        <f t="shared" si="6"/>
        <v>11.31370849898476</v>
      </c>
      <c r="D47" s="79">
        <f t="shared" si="6"/>
        <v>9.513656920021768</v>
      </c>
      <c r="E47" s="78">
        <f t="shared" si="6"/>
        <v>8</v>
      </c>
      <c r="F47" s="79">
        <f t="shared" si="6"/>
        <v>6.727171322029717</v>
      </c>
      <c r="G47" s="79">
        <f t="shared" si="6"/>
        <v>5.656854249492381</v>
      </c>
      <c r="H47" s="79">
        <f t="shared" si="6"/>
        <v>4.756828460010884</v>
      </c>
      <c r="I47" s="78">
        <f t="shared" si="6"/>
        <v>4</v>
      </c>
      <c r="J47" s="79">
        <f t="shared" si="6"/>
        <v>3.3635856610148585</v>
      </c>
      <c r="K47" s="79">
        <f t="shared" si="6"/>
        <v>2.82842712474619</v>
      </c>
      <c r="L47" s="79">
        <f t="shared" si="6"/>
        <v>2.378414230005442</v>
      </c>
      <c r="M47" s="78">
        <f t="shared" si="6"/>
        <v>2</v>
      </c>
      <c r="N47" s="79">
        <f t="shared" si="6"/>
        <v>1.6817928305074294</v>
      </c>
      <c r="O47" s="79">
        <f t="shared" si="6"/>
        <v>1.4142135623730951</v>
      </c>
      <c r="P47" s="79">
        <f t="shared" si="6"/>
        <v>1.189207115002721</v>
      </c>
      <c r="Q47" s="83">
        <f t="shared" si="5"/>
        <v>1</v>
      </c>
    </row>
    <row r="48" spans="1:17" ht="12.75" thickBot="1">
      <c r="A48" s="39">
        <v>14</v>
      </c>
      <c r="B48" s="79">
        <f t="shared" si="6"/>
        <v>11.772549813552004</v>
      </c>
      <c r="C48" s="79">
        <f t="shared" si="6"/>
        <v>9.899494936611665</v>
      </c>
      <c r="D48" s="79">
        <f t="shared" si="6"/>
        <v>8.324449805019048</v>
      </c>
      <c r="E48" s="78">
        <f t="shared" si="6"/>
        <v>7</v>
      </c>
      <c r="F48" s="79">
        <f t="shared" si="6"/>
        <v>5.886274906776002</v>
      </c>
      <c r="G48" s="79">
        <f t="shared" si="6"/>
        <v>4.949747468305833</v>
      </c>
      <c r="H48" s="79">
        <f t="shared" si="6"/>
        <v>4.162224902509524</v>
      </c>
      <c r="I48" s="78">
        <f t="shared" si="6"/>
        <v>3.5</v>
      </c>
      <c r="J48" s="79">
        <f t="shared" si="6"/>
        <v>2.943137453388001</v>
      </c>
      <c r="K48" s="79">
        <f t="shared" si="6"/>
        <v>2.4748737341529163</v>
      </c>
      <c r="L48" s="79">
        <f t="shared" si="6"/>
        <v>2.0811124512547616</v>
      </c>
      <c r="M48" s="78">
        <f t="shared" si="6"/>
        <v>1.75</v>
      </c>
      <c r="N48" s="79">
        <f t="shared" si="6"/>
        <v>1.4715687266940007</v>
      </c>
      <c r="O48" s="79">
        <f t="shared" si="6"/>
        <v>1.2374368670764582</v>
      </c>
      <c r="P48" s="79">
        <f t="shared" si="6"/>
        <v>1.040556225627381</v>
      </c>
      <c r="Q48" s="83">
        <f t="shared" si="5"/>
        <v>0.875</v>
      </c>
    </row>
    <row r="49" spans="1:17" ht="12.75" thickBot="1">
      <c r="A49" s="39">
        <v>12</v>
      </c>
      <c r="B49" s="79">
        <f t="shared" si="6"/>
        <v>10.090756983044574</v>
      </c>
      <c r="C49" s="79">
        <f t="shared" si="6"/>
        <v>8.48528137423857</v>
      </c>
      <c r="D49" s="79">
        <f t="shared" si="6"/>
        <v>7.135242690016327</v>
      </c>
      <c r="E49" s="78">
        <f t="shared" si="6"/>
        <v>6</v>
      </c>
      <c r="F49" s="79">
        <f t="shared" si="6"/>
        <v>5.045378491522287</v>
      </c>
      <c r="G49" s="79">
        <f t="shared" si="6"/>
        <v>4.242640687119286</v>
      </c>
      <c r="H49" s="79">
        <f t="shared" si="6"/>
        <v>3.5676213450081633</v>
      </c>
      <c r="I49" s="78">
        <f t="shared" si="6"/>
        <v>3</v>
      </c>
      <c r="J49" s="79">
        <f t="shared" si="6"/>
        <v>2.5226892457611436</v>
      </c>
      <c r="K49" s="79">
        <f t="shared" si="6"/>
        <v>2.1213203435596424</v>
      </c>
      <c r="L49" s="79">
        <f t="shared" si="6"/>
        <v>1.7838106725040814</v>
      </c>
      <c r="M49" s="78">
        <f t="shared" si="6"/>
        <v>1.5</v>
      </c>
      <c r="N49" s="79">
        <f t="shared" si="6"/>
        <v>1.261344622880572</v>
      </c>
      <c r="O49" s="79">
        <f t="shared" si="6"/>
        <v>1.0606601717798214</v>
      </c>
      <c r="P49" s="79">
        <f t="shared" si="6"/>
        <v>0.8919053362520408</v>
      </c>
      <c r="Q49" s="83">
        <f t="shared" si="5"/>
        <v>0.75</v>
      </c>
    </row>
    <row r="50" spans="1:17" ht="12.75" thickBot="1">
      <c r="A50" s="39">
        <v>10</v>
      </c>
      <c r="B50" s="79">
        <f t="shared" si="6"/>
        <v>8.408964152537147</v>
      </c>
      <c r="C50" s="79">
        <f t="shared" si="6"/>
        <v>7.071067811865475</v>
      </c>
      <c r="D50" s="79">
        <f t="shared" si="6"/>
        <v>5.946035575013606</v>
      </c>
      <c r="E50" s="78">
        <f t="shared" si="6"/>
        <v>5</v>
      </c>
      <c r="F50" s="79">
        <f t="shared" si="6"/>
        <v>4.204482076268573</v>
      </c>
      <c r="G50" s="79">
        <f t="shared" si="6"/>
        <v>3.5355339059327378</v>
      </c>
      <c r="H50" s="79">
        <f t="shared" si="6"/>
        <v>2.973017787506803</v>
      </c>
      <c r="I50" s="78">
        <f t="shared" si="6"/>
        <v>2.5</v>
      </c>
      <c r="J50" s="79">
        <f t="shared" si="6"/>
        <v>2.1022410381342866</v>
      </c>
      <c r="K50" s="79">
        <f t="shared" si="6"/>
        <v>1.7677669529663687</v>
      </c>
      <c r="L50" s="79">
        <f t="shared" si="6"/>
        <v>1.4865088937534012</v>
      </c>
      <c r="M50" s="78">
        <f t="shared" si="6"/>
        <v>1.25</v>
      </c>
      <c r="N50" s="79">
        <f t="shared" si="6"/>
        <v>1.0511205190671433</v>
      </c>
      <c r="O50" s="79">
        <f t="shared" si="6"/>
        <v>0.8838834764831844</v>
      </c>
      <c r="P50" s="79">
        <f t="shared" si="6"/>
        <v>0.7432544468767007</v>
      </c>
      <c r="Q50" s="83">
        <f t="shared" si="5"/>
        <v>0.625</v>
      </c>
    </row>
    <row r="51" spans="1:17" ht="12.75" thickBot="1">
      <c r="A51" s="39">
        <v>8</v>
      </c>
      <c r="B51" s="79">
        <f t="shared" si="6"/>
        <v>6.727171322029717</v>
      </c>
      <c r="C51" s="79">
        <f t="shared" si="6"/>
        <v>5.65685424949238</v>
      </c>
      <c r="D51" s="79">
        <f t="shared" si="6"/>
        <v>4.756828460010884</v>
      </c>
      <c r="E51" s="78">
        <f t="shared" si="6"/>
        <v>4</v>
      </c>
      <c r="F51" s="79">
        <f t="shared" si="6"/>
        <v>3.3635856610148585</v>
      </c>
      <c r="G51" s="79">
        <f t="shared" si="6"/>
        <v>2.8284271247461903</v>
      </c>
      <c r="H51" s="79">
        <f t="shared" si="6"/>
        <v>2.378414230005442</v>
      </c>
      <c r="I51" s="78">
        <f t="shared" si="6"/>
        <v>2</v>
      </c>
      <c r="J51" s="79">
        <f t="shared" si="6"/>
        <v>1.6817928305074292</v>
      </c>
      <c r="K51" s="79">
        <f t="shared" si="6"/>
        <v>1.414213562373095</v>
      </c>
      <c r="L51" s="79">
        <f t="shared" si="6"/>
        <v>1.189207115002721</v>
      </c>
      <c r="M51" s="78">
        <f t="shared" si="6"/>
        <v>1</v>
      </c>
      <c r="N51" s="79">
        <f t="shared" si="6"/>
        <v>0.8408964152537147</v>
      </c>
      <c r="O51" s="79">
        <f t="shared" si="6"/>
        <v>0.7071067811865476</v>
      </c>
      <c r="P51" s="79">
        <f t="shared" si="6"/>
        <v>0.5946035575013605</v>
      </c>
      <c r="Q51" s="83">
        <f t="shared" si="5"/>
        <v>0.5</v>
      </c>
    </row>
    <row r="52" spans="1:17" ht="12.75" thickBot="1">
      <c r="A52" s="39">
        <v>6</v>
      </c>
      <c r="B52" s="79">
        <f t="shared" si="6"/>
        <v>5.045378491522287</v>
      </c>
      <c r="C52" s="79">
        <f t="shared" si="6"/>
        <v>4.242640687119285</v>
      </c>
      <c r="D52" s="79">
        <f t="shared" si="6"/>
        <v>3.5676213450081633</v>
      </c>
      <c r="E52" s="78">
        <f t="shared" si="6"/>
        <v>3</v>
      </c>
      <c r="F52" s="79">
        <f t="shared" si="6"/>
        <v>2.5226892457611436</v>
      </c>
      <c r="G52" s="79">
        <f t="shared" si="6"/>
        <v>2.121320343559643</v>
      </c>
      <c r="H52" s="79">
        <f t="shared" si="6"/>
        <v>1.7838106725040817</v>
      </c>
      <c r="I52" s="78">
        <f t="shared" si="6"/>
        <v>1.5</v>
      </c>
      <c r="J52" s="79">
        <f t="shared" si="6"/>
        <v>1.2613446228805718</v>
      </c>
      <c r="K52" s="79">
        <f t="shared" si="6"/>
        <v>1.0606601717798212</v>
      </c>
      <c r="L52" s="79">
        <f t="shared" si="6"/>
        <v>0.8919053362520407</v>
      </c>
      <c r="M52" s="78">
        <f t="shared" si="6"/>
        <v>0.75</v>
      </c>
      <c r="N52" s="79">
        <f t="shared" si="6"/>
        <v>0.630672311440286</v>
      </c>
      <c r="O52" s="79">
        <f t="shared" si="6"/>
        <v>0.5303300858899107</v>
      </c>
      <c r="P52" s="79">
        <f t="shared" si="6"/>
        <v>0.4459526681260204</v>
      </c>
      <c r="Q52" s="83">
        <f t="shared" si="5"/>
        <v>0.375</v>
      </c>
    </row>
    <row r="53" spans="1:17" ht="12.75" thickBot="1">
      <c r="A53" s="39">
        <v>4</v>
      </c>
      <c r="B53" s="79">
        <f t="shared" si="6"/>
        <v>3.3635856610148585</v>
      </c>
      <c r="C53" s="79">
        <f t="shared" si="6"/>
        <v>2.82842712474619</v>
      </c>
      <c r="D53" s="79">
        <f t="shared" si="6"/>
        <v>2.378414230005442</v>
      </c>
      <c r="E53" s="78">
        <f t="shared" si="6"/>
        <v>2</v>
      </c>
      <c r="F53" s="79">
        <f t="shared" si="6"/>
        <v>1.6817928305074292</v>
      </c>
      <c r="G53" s="79">
        <f t="shared" si="6"/>
        <v>1.4142135623730951</v>
      </c>
      <c r="H53" s="79">
        <f t="shared" si="6"/>
        <v>1.189207115002721</v>
      </c>
      <c r="I53" s="78">
        <f t="shared" si="6"/>
        <v>1</v>
      </c>
      <c r="J53" s="79">
        <f t="shared" si="6"/>
        <v>0.8408964152537146</v>
      </c>
      <c r="K53" s="79">
        <f t="shared" si="6"/>
        <v>0.7071067811865475</v>
      </c>
      <c r="L53" s="79">
        <f t="shared" si="6"/>
        <v>0.5946035575013605</v>
      </c>
      <c r="M53" s="78">
        <f t="shared" si="6"/>
        <v>0.5</v>
      </c>
      <c r="N53" s="79">
        <f t="shared" si="6"/>
        <v>0.42044820762685736</v>
      </c>
      <c r="O53" s="79">
        <f t="shared" si="6"/>
        <v>0.3535533905932738</v>
      </c>
      <c r="P53" s="79">
        <f t="shared" si="6"/>
        <v>0.29730177875068026</v>
      </c>
      <c r="Q53" s="83">
        <f t="shared" si="6"/>
        <v>0.25</v>
      </c>
    </row>
    <row r="54" spans="1:17" ht="12.75" thickBot="1">
      <c r="A54" s="39">
        <v>1.7</v>
      </c>
      <c r="B54" s="81">
        <f aca="true" t="shared" si="7" ref="B54:Q54">$A54/(2^(B$3/B$2))</f>
        <v>1.4295239059313147</v>
      </c>
      <c r="C54" s="81">
        <f t="shared" si="7"/>
        <v>1.2020815280171306</v>
      </c>
      <c r="D54" s="81">
        <f t="shared" si="7"/>
        <v>1.010826047752313</v>
      </c>
      <c r="E54" s="82">
        <f t="shared" si="7"/>
        <v>0.85</v>
      </c>
      <c r="F54" s="81">
        <f t="shared" si="7"/>
        <v>0.7147619529656574</v>
      </c>
      <c r="G54" s="81">
        <f t="shared" si="7"/>
        <v>0.6010407640085654</v>
      </c>
      <c r="H54" s="81">
        <f t="shared" si="7"/>
        <v>0.5054130238761565</v>
      </c>
      <c r="I54" s="82">
        <f t="shared" si="7"/>
        <v>0.425</v>
      </c>
      <c r="J54" s="81">
        <f t="shared" si="7"/>
        <v>0.3573809764828287</v>
      </c>
      <c r="K54" s="81">
        <f t="shared" si="7"/>
        <v>0.30052038200428266</v>
      </c>
      <c r="L54" s="81">
        <f t="shared" si="7"/>
        <v>0.2527065119380782</v>
      </c>
      <c r="M54" s="82">
        <f t="shared" si="7"/>
        <v>0.2125</v>
      </c>
      <c r="N54" s="81">
        <f t="shared" si="7"/>
        <v>0.17869048824141437</v>
      </c>
      <c r="O54" s="81">
        <f t="shared" si="7"/>
        <v>0.15026019100214136</v>
      </c>
      <c r="P54" s="81">
        <f t="shared" si="7"/>
        <v>0.12635325596903912</v>
      </c>
      <c r="Q54" s="86">
        <f t="shared" si="7"/>
        <v>0.10625</v>
      </c>
    </row>
    <row r="56" ht="12">
      <c r="B56" s="113" t="s">
        <v>102</v>
      </c>
    </row>
  </sheetData>
  <printOptions/>
  <pageMargins left="0.62" right="0.3937007874015748" top="0.8267716535433072" bottom="0.3937007874015748" header="0.3937007874015748" footer="0.3937007874015748"/>
  <pageSetup horizontalDpi="360" verticalDpi="360" orientation="portrait" paperSize="9" r:id="rId1"/>
  <headerFooter alignWithMargins="0">
    <oddHeader>&amp;L&amp;"Lucida Sans,Demibold Roman"&amp;18Table 5&amp;C&amp;"Lucida Sans,Demibold Roman"&amp;18 CNS Repetitive Table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U49"/>
  <sheetViews>
    <sheetView workbookViewId="0" topLeftCell="A1">
      <selection activeCell="A1" sqref="A1:A2"/>
    </sheetView>
  </sheetViews>
  <sheetFormatPr defaultColWidth="9.140625" defaultRowHeight="15" customHeight="1"/>
  <cols>
    <col min="1" max="1" width="8.28125" style="1" customWidth="1"/>
    <col min="2" max="21" width="4.28125" style="2" customWidth="1"/>
    <col min="22" max="16384" width="9.140625" style="2" customWidth="1"/>
  </cols>
  <sheetData>
    <row r="1" spans="1:21" s="1" customFormat="1" ht="15" customHeight="1" thickBot="1">
      <c r="A1" s="207" t="s">
        <v>28</v>
      </c>
      <c r="B1" s="204" t="s">
        <v>29</v>
      </c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205"/>
      <c r="R1" s="205"/>
      <c r="S1" s="205"/>
      <c r="T1" s="205"/>
      <c r="U1" s="206"/>
    </row>
    <row r="2" spans="1:21" s="1" customFormat="1" ht="15" customHeight="1" thickBot="1">
      <c r="A2" s="208" t="s">
        <v>30</v>
      </c>
      <c r="B2" s="5">
        <v>0.21</v>
      </c>
      <c r="C2" s="5">
        <v>0.22</v>
      </c>
      <c r="D2" s="5">
        <v>0.23</v>
      </c>
      <c r="E2" s="5">
        <v>0.24</v>
      </c>
      <c r="F2" s="5">
        <v>0.25</v>
      </c>
      <c r="G2" s="5">
        <v>0.26</v>
      </c>
      <c r="H2" s="5">
        <v>0.27</v>
      </c>
      <c r="I2" s="5">
        <v>0.28</v>
      </c>
      <c r="J2" s="5">
        <v>0.29</v>
      </c>
      <c r="K2" s="5">
        <v>0.3</v>
      </c>
      <c r="L2" s="5">
        <v>0.31</v>
      </c>
      <c r="M2" s="5">
        <v>0.32</v>
      </c>
      <c r="N2" s="5">
        <v>0.33</v>
      </c>
      <c r="O2" s="5">
        <v>0.34</v>
      </c>
      <c r="P2" s="5">
        <v>0.35</v>
      </c>
      <c r="Q2" s="5">
        <v>0.36</v>
      </c>
      <c r="R2" s="5">
        <v>0.37</v>
      </c>
      <c r="S2" s="5">
        <v>0.38</v>
      </c>
      <c r="T2" s="5">
        <v>0.39</v>
      </c>
      <c r="U2" s="5">
        <v>0.4</v>
      </c>
    </row>
    <row r="3" spans="1:21" ht="15" customHeight="1" thickBot="1">
      <c r="A3" s="6">
        <v>150</v>
      </c>
      <c r="B3" s="25">
        <f>EANMIX(B$2,$A3)</f>
        <v>0.18963047862052917</v>
      </c>
      <c r="C3" s="25">
        <f aca="true" t="shared" si="0" ref="C3:R18">EANMIX(C$2,$A3)</f>
        <v>2.0859665870666504</v>
      </c>
      <c r="D3" s="25">
        <f t="shared" si="0"/>
        <v>3.9823005199432373</v>
      </c>
      <c r="E3" s="25">
        <f t="shared" si="0"/>
        <v>5.878633975982666</v>
      </c>
      <c r="F3" s="23">
        <f t="shared" si="0"/>
        <v>7.774968147277832</v>
      </c>
      <c r="G3" s="3">
        <f t="shared" si="0"/>
        <v>9.67130184173584</v>
      </c>
      <c r="H3" s="93">
        <f t="shared" si="0"/>
        <v>11.567635536193848</v>
      </c>
      <c r="I3" s="93">
        <f t="shared" si="0"/>
        <v>13.463969230651855</v>
      </c>
      <c r="J3" s="93">
        <f t="shared" si="0"/>
        <v>15.360302925109863</v>
      </c>
      <c r="K3" s="94">
        <f t="shared" si="0"/>
        <v>17.256637573242188</v>
      </c>
      <c r="L3" s="93">
        <f t="shared" si="0"/>
        <v>19.152971267700195</v>
      </c>
      <c r="M3" s="93">
        <f t="shared" si="0"/>
        <v>21.049304962158203</v>
      </c>
      <c r="N3" s="93">
        <f t="shared" si="0"/>
        <v>22.945642471313477</v>
      </c>
      <c r="O3" s="93">
        <f t="shared" si="0"/>
        <v>24.84197235107422</v>
      </c>
      <c r="P3" s="94">
        <f t="shared" si="0"/>
        <v>26.738306045532227</v>
      </c>
      <c r="Q3" s="93">
        <f t="shared" si="0"/>
        <v>28.6346435546875</v>
      </c>
      <c r="R3" s="93">
        <f t="shared" si="0"/>
        <v>30.530973434448242</v>
      </c>
      <c r="S3" s="93">
        <f aca="true" t="shared" si="1" ref="S3:U18">EANMIX(S$2,$A3)</f>
        <v>32.42730712890625</v>
      </c>
      <c r="T3" s="93">
        <f t="shared" si="1"/>
        <v>34.32363510131836</v>
      </c>
      <c r="U3" s="95">
        <f t="shared" si="1"/>
        <v>36.219974517822266</v>
      </c>
    </row>
    <row r="4" spans="1:21" ht="15" customHeight="1" thickBot="1">
      <c r="A4" s="6">
        <v>160</v>
      </c>
      <c r="B4" s="25">
        <f aca="true" t="shared" si="2" ref="B4:B19">EANMIX(B$2,$A4)</f>
        <v>0.20227541029453278</v>
      </c>
      <c r="C4" s="25">
        <f t="shared" si="0"/>
        <v>2.225034236907959</v>
      </c>
      <c r="D4" s="25">
        <f t="shared" si="0"/>
        <v>4.247788429260254</v>
      </c>
      <c r="E4" s="25">
        <f t="shared" si="0"/>
        <v>6.270542621612549</v>
      </c>
      <c r="F4" s="23">
        <f t="shared" si="0"/>
        <v>8.293301582336426</v>
      </c>
      <c r="G4" s="93">
        <f t="shared" si="0"/>
        <v>10.316055297851562</v>
      </c>
      <c r="H4" s="93">
        <f t="shared" si="0"/>
        <v>12.338814735412598</v>
      </c>
      <c r="I4" s="93">
        <f t="shared" si="0"/>
        <v>14.361568450927734</v>
      </c>
      <c r="J4" s="93">
        <f t="shared" si="0"/>
        <v>16.384323120117188</v>
      </c>
      <c r="K4" s="94">
        <f t="shared" si="0"/>
        <v>18.407081604003906</v>
      </c>
      <c r="L4" s="93">
        <f t="shared" si="0"/>
        <v>20.42983627319336</v>
      </c>
      <c r="M4" s="93">
        <f t="shared" si="0"/>
        <v>22.45258903503418</v>
      </c>
      <c r="N4" s="93">
        <f t="shared" si="0"/>
        <v>24.475353240966797</v>
      </c>
      <c r="O4" s="93">
        <f t="shared" si="0"/>
        <v>26.49810791015625</v>
      </c>
      <c r="P4" s="94">
        <f t="shared" si="0"/>
        <v>28.52086067199707</v>
      </c>
      <c r="Q4" s="93">
        <f t="shared" si="0"/>
        <v>30.543621063232422</v>
      </c>
      <c r="R4" s="93">
        <f t="shared" si="0"/>
        <v>32.566375732421875</v>
      </c>
      <c r="S4" s="93">
        <f t="shared" si="1"/>
        <v>34.58912658691406</v>
      </c>
      <c r="T4" s="93">
        <f t="shared" si="1"/>
        <v>36.611881256103516</v>
      </c>
      <c r="U4" s="95">
        <f t="shared" si="1"/>
        <v>38.634639739990234</v>
      </c>
    </row>
    <row r="5" spans="1:21" ht="15" customHeight="1" thickBot="1">
      <c r="A5" s="6">
        <v>170</v>
      </c>
      <c r="B5" s="25">
        <f t="shared" si="2"/>
        <v>0.21492032706737518</v>
      </c>
      <c r="C5" s="25">
        <f t="shared" si="0"/>
        <v>2.3640995025634766</v>
      </c>
      <c r="D5" s="25">
        <f t="shared" si="0"/>
        <v>4.513278961181641</v>
      </c>
      <c r="E5" s="25">
        <f t="shared" si="0"/>
        <v>6.6624531745910645</v>
      </c>
      <c r="F5" s="23">
        <f t="shared" si="0"/>
        <v>8.81163215637207</v>
      </c>
      <c r="G5" s="93">
        <f t="shared" si="0"/>
        <v>10.960806846618652</v>
      </c>
      <c r="H5" s="93">
        <f t="shared" si="0"/>
        <v>13.109991073608398</v>
      </c>
      <c r="I5" s="93">
        <f t="shared" si="0"/>
        <v>15.259164810180664</v>
      </c>
      <c r="J5" s="93">
        <f t="shared" si="0"/>
        <v>17.408344268798828</v>
      </c>
      <c r="K5" s="94">
        <f t="shared" si="0"/>
        <v>19.557527542114258</v>
      </c>
      <c r="L5" s="93">
        <f t="shared" si="0"/>
        <v>21.706703186035156</v>
      </c>
      <c r="M5" s="93">
        <f t="shared" si="0"/>
        <v>23.855876922607422</v>
      </c>
      <c r="N5" s="93">
        <f t="shared" si="0"/>
        <v>26.005062103271484</v>
      </c>
      <c r="O5" s="93">
        <f t="shared" si="0"/>
        <v>28.15423583984375</v>
      </c>
      <c r="P5" s="94">
        <f t="shared" si="0"/>
        <v>30.303415298461914</v>
      </c>
      <c r="Q5" s="93">
        <f t="shared" si="0"/>
        <v>32.45259475708008</v>
      </c>
      <c r="R5" s="93">
        <f t="shared" si="0"/>
        <v>34.60177230834961</v>
      </c>
      <c r="S5" s="93">
        <f t="shared" si="1"/>
        <v>36.750946044921875</v>
      </c>
      <c r="T5" s="93">
        <f t="shared" si="1"/>
        <v>38.900123596191406</v>
      </c>
      <c r="U5" s="95">
        <f t="shared" si="1"/>
        <v>41.0493049621582</v>
      </c>
    </row>
    <row r="6" spans="1:21" ht="15" customHeight="1" thickBot="1">
      <c r="A6" s="6">
        <v>180</v>
      </c>
      <c r="B6" s="25">
        <f t="shared" si="2"/>
        <v>0.22756043076515198</v>
      </c>
      <c r="C6" s="25">
        <f t="shared" si="0"/>
        <v>2.503159999847412</v>
      </c>
      <c r="D6" s="25">
        <f t="shared" si="0"/>
        <v>4.778764247894287</v>
      </c>
      <c r="E6" s="25">
        <f t="shared" si="0"/>
        <v>7.05436372756958</v>
      </c>
      <c r="F6" s="23">
        <f t="shared" si="0"/>
        <v>9.329963684082031</v>
      </c>
      <c r="G6" s="93">
        <f t="shared" si="0"/>
        <v>11.605563163757324</v>
      </c>
      <c r="H6" s="93">
        <f t="shared" si="0"/>
        <v>13.8811674118042</v>
      </c>
      <c r="I6" s="93">
        <f t="shared" si="0"/>
        <v>16.156766891479492</v>
      </c>
      <c r="J6" s="93">
        <f t="shared" si="0"/>
        <v>18.432361602783203</v>
      </c>
      <c r="K6" s="94">
        <f t="shared" si="0"/>
        <v>20.707971572875977</v>
      </c>
      <c r="L6" s="93">
        <f t="shared" si="0"/>
        <v>22.983566284179688</v>
      </c>
      <c r="M6" s="93">
        <f t="shared" si="0"/>
        <v>25.259164810180664</v>
      </c>
      <c r="N6" s="93">
        <f t="shared" si="0"/>
        <v>27.53476905822754</v>
      </c>
      <c r="O6" s="93">
        <f t="shared" si="0"/>
        <v>29.81036949157715</v>
      </c>
      <c r="P6" s="94">
        <f t="shared" si="0"/>
        <v>32.085968017578125</v>
      </c>
      <c r="Q6" s="93">
        <f t="shared" si="0"/>
        <v>34.361572265625</v>
      </c>
      <c r="R6" s="93">
        <f t="shared" si="0"/>
        <v>36.637168884277344</v>
      </c>
      <c r="S6" s="93">
        <f t="shared" si="1"/>
        <v>38.91277313232422</v>
      </c>
      <c r="T6" s="93">
        <f t="shared" si="1"/>
        <v>41.1883659362793</v>
      </c>
      <c r="U6" s="95">
        <f t="shared" si="1"/>
        <v>43.46397018432617</v>
      </c>
    </row>
    <row r="7" spans="1:21" ht="15" customHeight="1" thickBot="1">
      <c r="A7" s="6">
        <v>190</v>
      </c>
      <c r="B7" s="25">
        <f t="shared" si="2"/>
        <v>0.24020053446292877</v>
      </c>
      <c r="C7" s="25">
        <f t="shared" si="0"/>
        <v>2.6422252655029297</v>
      </c>
      <c r="D7" s="25">
        <f t="shared" si="0"/>
        <v>5.044250011444092</v>
      </c>
      <c r="E7" s="25">
        <f t="shared" si="0"/>
        <v>7.446269989013672</v>
      </c>
      <c r="F7" s="23">
        <f t="shared" si="0"/>
        <v>9.848294258117676</v>
      </c>
      <c r="G7" s="93">
        <f t="shared" si="0"/>
        <v>12.250314712524414</v>
      </c>
      <c r="H7" s="93">
        <f t="shared" si="0"/>
        <v>14.65234375</v>
      </c>
      <c r="I7" s="93">
        <f t="shared" si="0"/>
        <v>17.054363250732422</v>
      </c>
      <c r="J7" s="93">
        <f t="shared" si="0"/>
        <v>19.456382751464844</v>
      </c>
      <c r="K7" s="94">
        <f t="shared" si="0"/>
        <v>21.858413696289062</v>
      </c>
      <c r="L7" s="93">
        <f t="shared" si="0"/>
        <v>24.260433197021484</v>
      </c>
      <c r="M7" s="93">
        <f t="shared" si="0"/>
        <v>26.662452697753906</v>
      </c>
      <c r="N7" s="93">
        <f t="shared" si="0"/>
        <v>29.064477920532227</v>
      </c>
      <c r="O7" s="93">
        <f t="shared" si="0"/>
        <v>31.46649742126465</v>
      </c>
      <c r="P7" s="94">
        <f t="shared" si="0"/>
        <v>33.86852264404297</v>
      </c>
      <c r="Q7" s="93">
        <f t="shared" si="0"/>
        <v>36.270545959472656</v>
      </c>
      <c r="R7" s="93">
        <f t="shared" si="0"/>
        <v>38.67257308959961</v>
      </c>
      <c r="S7" s="93">
        <f t="shared" si="1"/>
        <v>41.0745849609375</v>
      </c>
      <c r="T7" s="93">
        <f t="shared" si="1"/>
        <v>43.47661209106445</v>
      </c>
      <c r="U7" s="95">
        <f t="shared" si="1"/>
        <v>45.87863540649414</v>
      </c>
    </row>
    <row r="8" spans="1:21" ht="15" customHeight="1" thickBot="1">
      <c r="A8" s="6">
        <v>200</v>
      </c>
      <c r="B8" s="27">
        <f t="shared" si="2"/>
        <v>0.2528454661369324</v>
      </c>
      <c r="C8" s="27">
        <f t="shared" si="0"/>
        <v>2.7812905311584473</v>
      </c>
      <c r="D8" s="27">
        <f t="shared" si="0"/>
        <v>5.309735298156738</v>
      </c>
      <c r="E8" s="27">
        <f t="shared" si="0"/>
        <v>7.8381805419921875</v>
      </c>
      <c r="F8" s="94">
        <f t="shared" si="0"/>
        <v>10.366625785827637</v>
      </c>
      <c r="G8" s="80">
        <f t="shared" si="0"/>
        <v>12.89507007598877</v>
      </c>
      <c r="H8" s="80">
        <f t="shared" si="0"/>
        <v>15.4235200881958</v>
      </c>
      <c r="I8" s="80">
        <f t="shared" si="0"/>
        <v>17.95195960998535</v>
      </c>
      <c r="J8" s="80">
        <f t="shared" si="0"/>
        <v>20.480405807495117</v>
      </c>
      <c r="K8" s="94">
        <f t="shared" si="0"/>
        <v>23.00885581970215</v>
      </c>
      <c r="L8" s="80">
        <f t="shared" si="0"/>
        <v>25.537296295166016</v>
      </c>
      <c r="M8" s="80">
        <f t="shared" si="0"/>
        <v>28.06574058532715</v>
      </c>
      <c r="N8" s="80">
        <f t="shared" si="0"/>
        <v>30.59418487548828</v>
      </c>
      <c r="O8" s="80">
        <f t="shared" si="0"/>
        <v>33.12263107299805</v>
      </c>
      <c r="P8" s="94">
        <f t="shared" si="0"/>
        <v>35.65107727050781</v>
      </c>
      <c r="Q8" s="80">
        <f t="shared" si="0"/>
        <v>38.17951965332031</v>
      </c>
      <c r="R8" s="80">
        <f t="shared" si="0"/>
        <v>40.70796585083008</v>
      </c>
      <c r="S8" s="80">
        <f t="shared" si="1"/>
        <v>43.236412048339844</v>
      </c>
      <c r="T8" s="80">
        <f t="shared" si="1"/>
        <v>45.764854431152344</v>
      </c>
      <c r="U8" s="95">
        <f t="shared" si="1"/>
        <v>48.29330062866211</v>
      </c>
    </row>
    <row r="9" spans="1:21" ht="15" customHeight="1" thickBot="1">
      <c r="A9" s="6">
        <v>205</v>
      </c>
      <c r="B9" s="25">
        <f t="shared" si="2"/>
        <v>0.25916311144828796</v>
      </c>
      <c r="C9" s="25">
        <f t="shared" si="0"/>
        <v>2.850818157196045</v>
      </c>
      <c r="D9" s="25">
        <f t="shared" si="0"/>
        <v>5.442478179931641</v>
      </c>
      <c r="E9" s="25">
        <f t="shared" si="0"/>
        <v>8.034132957458496</v>
      </c>
      <c r="F9" s="94">
        <f t="shared" si="0"/>
        <v>10.625788688659668</v>
      </c>
      <c r="G9" s="93">
        <f t="shared" si="0"/>
        <v>13.217443466186523</v>
      </c>
      <c r="H9" s="93">
        <f t="shared" si="0"/>
        <v>15.809103965759277</v>
      </c>
      <c r="I9" s="93">
        <f t="shared" si="0"/>
        <v>18.400758743286133</v>
      </c>
      <c r="J9" s="93">
        <f t="shared" si="0"/>
        <v>20.992408752441406</v>
      </c>
      <c r="K9" s="94">
        <f t="shared" si="0"/>
        <v>23.584074020385742</v>
      </c>
      <c r="L9" s="93">
        <f t="shared" si="0"/>
        <v>26.175724029541016</v>
      </c>
      <c r="M9" s="93">
        <f t="shared" si="0"/>
        <v>28.767379760742188</v>
      </c>
      <c r="N9" s="93">
        <f t="shared" si="0"/>
        <v>31.359039306640625</v>
      </c>
      <c r="O9" s="93">
        <f t="shared" si="0"/>
        <v>33.95069122314453</v>
      </c>
      <c r="P9" s="94">
        <f t="shared" si="0"/>
        <v>36.54235076904297</v>
      </c>
      <c r="Q9" s="93">
        <f t="shared" si="0"/>
        <v>39.134010314941406</v>
      </c>
      <c r="R9" s="93">
        <f t="shared" si="0"/>
        <v>41.72565841674805</v>
      </c>
      <c r="S9" s="93">
        <f t="shared" si="1"/>
        <v>44.31732177734375</v>
      </c>
      <c r="T9" s="93">
        <f t="shared" si="1"/>
        <v>46.90896987915039</v>
      </c>
      <c r="U9" s="95">
        <f t="shared" si="1"/>
        <v>49.50062942504883</v>
      </c>
    </row>
    <row r="10" spans="1:21" ht="15" customHeight="1" thickBot="1">
      <c r="A10" s="6">
        <v>210</v>
      </c>
      <c r="B10" s="25">
        <f t="shared" si="2"/>
        <v>0.265485554933548</v>
      </c>
      <c r="C10" s="25">
        <f t="shared" si="0"/>
        <v>2.920355796813965</v>
      </c>
      <c r="D10" s="25">
        <f t="shared" si="0"/>
        <v>5.575221061706543</v>
      </c>
      <c r="E10" s="25">
        <f t="shared" si="0"/>
        <v>8.230086326599121</v>
      </c>
      <c r="F10" s="94">
        <f t="shared" si="0"/>
        <v>10.884956359863281</v>
      </c>
      <c r="G10" s="93">
        <f t="shared" si="0"/>
        <v>13.53982162475586</v>
      </c>
      <c r="H10" s="93">
        <f t="shared" si="0"/>
        <v>16.194692611694336</v>
      </c>
      <c r="I10" s="93">
        <f t="shared" si="0"/>
        <v>18.849557876586914</v>
      </c>
      <c r="J10" s="93">
        <f t="shared" si="0"/>
        <v>21.504423141479492</v>
      </c>
      <c r="K10" s="94">
        <f t="shared" si="0"/>
        <v>24.159297943115234</v>
      </c>
      <c r="L10" s="93">
        <f t="shared" si="0"/>
        <v>26.814157485961914</v>
      </c>
      <c r="M10" s="93">
        <f t="shared" si="0"/>
        <v>29.469022750854492</v>
      </c>
      <c r="N10" s="93">
        <f t="shared" si="0"/>
        <v>32.123897552490234</v>
      </c>
      <c r="O10" s="93">
        <f t="shared" si="0"/>
        <v>34.77876281738281</v>
      </c>
      <c r="P10" s="94">
        <f t="shared" si="0"/>
        <v>37.43362808227539</v>
      </c>
      <c r="Q10" s="93">
        <f t="shared" si="0"/>
        <v>40.088504791259766</v>
      </c>
      <c r="R10" s="93">
        <f t="shared" si="0"/>
        <v>42.743370056152344</v>
      </c>
      <c r="S10" s="93">
        <f t="shared" si="1"/>
        <v>45.398223876953125</v>
      </c>
      <c r="T10" s="93">
        <f t="shared" si="1"/>
        <v>48.0530891418457</v>
      </c>
      <c r="U10" s="95">
        <f t="shared" si="1"/>
        <v>50.70796585083008</v>
      </c>
    </row>
    <row r="11" spans="1:21" ht="15" customHeight="1" thickBot="1">
      <c r="A11" s="6">
        <v>215</v>
      </c>
      <c r="B11" s="25">
        <f t="shared" si="2"/>
        <v>0.27180320024490356</v>
      </c>
      <c r="C11" s="25">
        <f t="shared" si="0"/>
        <v>2.9898834228515625</v>
      </c>
      <c r="D11" s="25">
        <f t="shared" si="0"/>
        <v>5.707963943481445</v>
      </c>
      <c r="E11" s="25">
        <f t="shared" si="0"/>
        <v>8.426039695739746</v>
      </c>
      <c r="F11" s="94">
        <f t="shared" si="0"/>
        <v>11.144119262695312</v>
      </c>
      <c r="G11" s="93">
        <f t="shared" si="0"/>
        <v>13.862195014953613</v>
      </c>
      <c r="H11" s="93">
        <f t="shared" si="0"/>
        <v>16.580280303955078</v>
      </c>
      <c r="I11" s="93">
        <f t="shared" si="0"/>
        <v>19.298355102539062</v>
      </c>
      <c r="J11" s="93">
        <f t="shared" si="0"/>
        <v>22.01643180847168</v>
      </c>
      <c r="K11" s="94">
        <f t="shared" si="0"/>
        <v>24.734512329101562</v>
      </c>
      <c r="L11" s="93">
        <f t="shared" si="0"/>
        <v>27.452590942382812</v>
      </c>
      <c r="M11" s="93">
        <f t="shared" si="0"/>
        <v>30.17066192626953</v>
      </c>
      <c r="N11" s="93">
        <f t="shared" si="0"/>
        <v>32.88875198364258</v>
      </c>
      <c r="O11" s="93">
        <f t="shared" si="0"/>
        <v>35.6068229675293</v>
      </c>
      <c r="P11" s="94">
        <f t="shared" si="0"/>
        <v>38.32490158081055</v>
      </c>
      <c r="Q11" s="93">
        <f t="shared" si="0"/>
        <v>41.04298400878906</v>
      </c>
      <c r="R11" s="93">
        <f t="shared" si="0"/>
        <v>43.76106262207031</v>
      </c>
      <c r="S11" s="93">
        <f t="shared" si="1"/>
        <v>46.47913360595703</v>
      </c>
      <c r="T11" s="93">
        <f t="shared" si="1"/>
        <v>49.19721603393555</v>
      </c>
      <c r="U11" s="95">
        <f t="shared" si="1"/>
        <v>51.9152946472168</v>
      </c>
    </row>
    <row r="12" spans="1:21" ht="15" customHeight="1" thickBot="1">
      <c r="A12" s="6">
        <v>220</v>
      </c>
      <c r="B12" s="25">
        <f t="shared" si="2"/>
        <v>0.27812567353248596</v>
      </c>
      <c r="C12" s="25">
        <f t="shared" si="0"/>
        <v>3.0594210624694824</v>
      </c>
      <c r="D12" s="25">
        <f t="shared" si="0"/>
        <v>5.84071159362793</v>
      </c>
      <c r="E12" s="25">
        <f t="shared" si="0"/>
        <v>8.621996879577637</v>
      </c>
      <c r="F12" s="94">
        <f t="shared" si="0"/>
        <v>11.403287887573242</v>
      </c>
      <c r="G12" s="93">
        <f t="shared" si="0"/>
        <v>14.18457317352295</v>
      </c>
      <c r="H12" s="93">
        <f t="shared" si="0"/>
        <v>16.96586799621582</v>
      </c>
      <c r="I12" s="93">
        <f t="shared" si="0"/>
        <v>19.747154235839844</v>
      </c>
      <c r="J12" s="93">
        <f t="shared" si="0"/>
        <v>22.528444290161133</v>
      </c>
      <c r="K12" s="94">
        <f t="shared" si="0"/>
        <v>25.309734344482422</v>
      </c>
      <c r="L12" s="93">
        <f t="shared" si="0"/>
        <v>28.091020584106445</v>
      </c>
      <c r="M12" s="93">
        <f t="shared" si="0"/>
        <v>30.872316360473633</v>
      </c>
      <c r="N12" s="93">
        <f t="shared" si="0"/>
        <v>33.65361022949219</v>
      </c>
      <c r="O12" s="93">
        <f t="shared" si="0"/>
        <v>36.434898376464844</v>
      </c>
      <c r="P12" s="94">
        <f t="shared" si="0"/>
        <v>39.216182708740234</v>
      </c>
      <c r="Q12" s="93">
        <f t="shared" si="0"/>
        <v>41.99747848510742</v>
      </c>
      <c r="R12" s="93">
        <f t="shared" si="0"/>
        <v>44.77876281738281</v>
      </c>
      <c r="S12" s="93">
        <f t="shared" si="1"/>
        <v>47.56005096435547</v>
      </c>
      <c r="T12" s="93">
        <f t="shared" si="1"/>
        <v>50.34133529663086</v>
      </c>
      <c r="U12" s="95">
        <f t="shared" si="1"/>
        <v>53.12263107299805</v>
      </c>
    </row>
    <row r="13" spans="1:21" ht="15" customHeight="1" thickBot="1">
      <c r="A13" s="6">
        <v>225</v>
      </c>
      <c r="B13" s="25">
        <f t="shared" si="2"/>
        <v>0.28444814682006836</v>
      </c>
      <c r="C13" s="25">
        <f t="shared" si="0"/>
        <v>3.12894868850708</v>
      </c>
      <c r="D13" s="25">
        <f t="shared" si="0"/>
        <v>5.973449230194092</v>
      </c>
      <c r="E13" s="25">
        <f t="shared" si="0"/>
        <v>8.817950248718262</v>
      </c>
      <c r="F13" s="94">
        <f t="shared" si="0"/>
        <v>11.662450790405273</v>
      </c>
      <c r="G13" s="93">
        <f t="shared" si="0"/>
        <v>14.506946563720703</v>
      </c>
      <c r="H13" s="93">
        <f t="shared" si="0"/>
        <v>17.351457595825195</v>
      </c>
      <c r="I13" s="93">
        <f t="shared" si="0"/>
        <v>20.195953369140625</v>
      </c>
      <c r="J13" s="93">
        <f t="shared" si="0"/>
        <v>23.04045295715332</v>
      </c>
      <c r="K13" s="94">
        <f t="shared" si="0"/>
        <v>25.88495445251465</v>
      </c>
      <c r="L13" s="93">
        <f t="shared" si="0"/>
        <v>28.729454040527344</v>
      </c>
      <c r="M13" s="93">
        <f t="shared" si="0"/>
        <v>31.573955535888672</v>
      </c>
      <c r="N13" s="93">
        <f t="shared" si="0"/>
        <v>34.41845703125</v>
      </c>
      <c r="O13" s="93">
        <f t="shared" si="0"/>
        <v>37.26295471191406</v>
      </c>
      <c r="P13" s="94">
        <f t="shared" si="0"/>
        <v>40.10745620727539</v>
      </c>
      <c r="Q13" s="93">
        <f t="shared" si="0"/>
        <v>42.95195770263672</v>
      </c>
      <c r="R13" s="93">
        <f t="shared" si="0"/>
        <v>45.79645919799805</v>
      </c>
      <c r="S13" s="93">
        <f t="shared" si="1"/>
        <v>48.640960693359375</v>
      </c>
      <c r="T13" s="93">
        <f t="shared" si="1"/>
        <v>51.48545837402344</v>
      </c>
      <c r="U13" s="95">
        <f t="shared" si="1"/>
        <v>54.329959869384766</v>
      </c>
    </row>
    <row r="14" spans="1:21" ht="15" customHeight="1" thickBot="1">
      <c r="A14" s="6">
        <v>230</v>
      </c>
      <c r="B14" s="25">
        <f t="shared" si="2"/>
        <v>0.29077059030532837</v>
      </c>
      <c r="C14" s="25">
        <f t="shared" si="0"/>
        <v>3.198481321334839</v>
      </c>
      <c r="D14" s="25">
        <f t="shared" si="0"/>
        <v>6.106196880340576</v>
      </c>
      <c r="E14" s="25">
        <f t="shared" si="0"/>
        <v>9.01390266418457</v>
      </c>
      <c r="F14" s="94">
        <f t="shared" si="0"/>
        <v>11.921618461608887</v>
      </c>
      <c r="G14" s="93">
        <f t="shared" si="0"/>
        <v>14.829329490661621</v>
      </c>
      <c r="H14" s="93">
        <f t="shared" si="0"/>
        <v>17.737045288085938</v>
      </c>
      <c r="I14" s="93">
        <f t="shared" si="0"/>
        <v>20.644756317138672</v>
      </c>
      <c r="J14" s="93">
        <f t="shared" si="0"/>
        <v>23.552461624145508</v>
      </c>
      <c r="K14" s="94">
        <f t="shared" si="0"/>
        <v>26.460176467895508</v>
      </c>
      <c r="L14" s="93">
        <f t="shared" si="0"/>
        <v>29.36789321899414</v>
      </c>
      <c r="M14" s="93">
        <f t="shared" si="0"/>
        <v>32.27560043334961</v>
      </c>
      <c r="N14" s="93">
        <f t="shared" si="0"/>
        <v>35.18331527709961</v>
      </c>
      <c r="O14" s="93">
        <f t="shared" si="0"/>
        <v>38.09103012084961</v>
      </c>
      <c r="P14" s="94">
        <f t="shared" si="0"/>
        <v>40.99873733520508</v>
      </c>
      <c r="Q14" s="93">
        <f t="shared" si="0"/>
        <v>43.90645217895508</v>
      </c>
      <c r="R14" s="93">
        <f t="shared" si="0"/>
        <v>46.81415939331055</v>
      </c>
      <c r="S14" s="93">
        <f t="shared" si="1"/>
        <v>49.72187423706055</v>
      </c>
      <c r="T14" s="93">
        <f t="shared" si="1"/>
        <v>52.62957763671875</v>
      </c>
      <c r="U14" s="95">
        <f t="shared" si="1"/>
        <v>55.537296295166016</v>
      </c>
    </row>
    <row r="15" spans="1:21" ht="15" customHeight="1" thickBot="1">
      <c r="A15" s="6">
        <v>235</v>
      </c>
      <c r="B15" s="25">
        <f t="shared" si="2"/>
        <v>0.29708823561668396</v>
      </c>
      <c r="C15" s="25">
        <f t="shared" si="0"/>
        <v>3.2680139541625977</v>
      </c>
      <c r="D15" s="25">
        <f t="shared" si="0"/>
        <v>6.2389349937438965</v>
      </c>
      <c r="E15" s="25">
        <f t="shared" si="0"/>
        <v>9.209856033325195</v>
      </c>
      <c r="F15" s="94">
        <f t="shared" si="0"/>
        <v>12.180781364440918</v>
      </c>
      <c r="G15" s="93">
        <f t="shared" si="0"/>
        <v>15.151702880859375</v>
      </c>
      <c r="H15" s="93">
        <f t="shared" si="0"/>
        <v>18.122629165649414</v>
      </c>
      <c r="I15" s="93">
        <f t="shared" si="0"/>
        <v>21.09355354309082</v>
      </c>
      <c r="J15" s="93">
        <f t="shared" si="0"/>
        <v>24.064476013183594</v>
      </c>
      <c r="K15" s="94">
        <f t="shared" si="0"/>
        <v>27.035396575927734</v>
      </c>
      <c r="L15" s="93">
        <f t="shared" si="0"/>
        <v>30.006317138671875</v>
      </c>
      <c r="M15" s="93">
        <f t="shared" si="0"/>
        <v>32.977237701416016</v>
      </c>
      <c r="N15" s="93">
        <f t="shared" si="0"/>
        <v>35.94816970825195</v>
      </c>
      <c r="O15" s="93">
        <f t="shared" si="0"/>
        <v>38.919090270996094</v>
      </c>
      <c r="P15" s="94">
        <f t="shared" si="0"/>
        <v>41.890010833740234</v>
      </c>
      <c r="Q15" s="93">
        <f t="shared" si="0"/>
        <v>44.86094284057617</v>
      </c>
      <c r="R15" s="93">
        <f t="shared" si="0"/>
        <v>47.83186340332031</v>
      </c>
      <c r="S15" s="93">
        <f t="shared" si="1"/>
        <v>50.802772521972656</v>
      </c>
      <c r="T15" s="93">
        <f t="shared" si="1"/>
        <v>53.7736930847168</v>
      </c>
      <c r="U15" s="95">
        <f t="shared" si="1"/>
        <v>56.744625091552734</v>
      </c>
    </row>
    <row r="16" spans="1:21" ht="15" customHeight="1" thickBot="1">
      <c r="A16" s="6">
        <v>240</v>
      </c>
      <c r="B16" s="25">
        <f t="shared" si="2"/>
        <v>0.30341070890426636</v>
      </c>
      <c r="C16" s="25">
        <f t="shared" si="0"/>
        <v>3.3375465869903564</v>
      </c>
      <c r="D16" s="25">
        <f t="shared" si="0"/>
        <v>6.371682643890381</v>
      </c>
      <c r="E16" s="25">
        <f t="shared" si="0"/>
        <v>9.405813217163086</v>
      </c>
      <c r="F16" s="94">
        <f t="shared" si="0"/>
        <v>12.439949989318848</v>
      </c>
      <c r="G16" s="93">
        <f t="shared" si="0"/>
        <v>15.474081039428711</v>
      </c>
      <c r="H16" s="93">
        <f t="shared" si="0"/>
        <v>18.508220672607422</v>
      </c>
      <c r="I16" s="93">
        <f t="shared" si="0"/>
        <v>21.542346954345703</v>
      </c>
      <c r="J16" s="93">
        <f t="shared" si="0"/>
        <v>24.57648277282715</v>
      </c>
      <c r="K16" s="94">
        <f t="shared" si="0"/>
        <v>27.610620498657227</v>
      </c>
      <c r="L16" s="93">
        <f t="shared" si="0"/>
        <v>30.644756317138672</v>
      </c>
      <c r="M16" s="93">
        <f t="shared" si="0"/>
        <v>33.67888259887695</v>
      </c>
      <c r="N16" s="93">
        <f t="shared" si="0"/>
        <v>36.71302795410156</v>
      </c>
      <c r="O16" s="93">
        <f t="shared" si="0"/>
        <v>39.747154235839844</v>
      </c>
      <c r="P16" s="94">
        <f t="shared" si="0"/>
        <v>42.781288146972656</v>
      </c>
      <c r="Q16" s="93">
        <f t="shared" si="0"/>
        <v>45.815425872802734</v>
      </c>
      <c r="R16" s="93">
        <f t="shared" si="0"/>
        <v>48.84955978393555</v>
      </c>
      <c r="S16" s="93">
        <f t="shared" si="1"/>
        <v>51.88368606567383</v>
      </c>
      <c r="T16" s="93">
        <f t="shared" si="1"/>
        <v>54.917823791503906</v>
      </c>
      <c r="U16" s="95">
        <f t="shared" si="1"/>
        <v>57.951961517333984</v>
      </c>
    </row>
    <row r="17" spans="1:21" ht="15" customHeight="1" thickBot="1">
      <c r="A17" s="6">
        <v>245</v>
      </c>
      <c r="B17" s="25">
        <f t="shared" si="2"/>
        <v>0.30972835421562195</v>
      </c>
      <c r="C17" s="25">
        <f t="shared" si="0"/>
        <v>3.4070792198181152</v>
      </c>
      <c r="D17" s="25">
        <f t="shared" si="0"/>
        <v>6.504425525665283</v>
      </c>
      <c r="E17" s="25">
        <f t="shared" si="0"/>
        <v>9.601766586303711</v>
      </c>
      <c r="F17" s="94">
        <f t="shared" si="0"/>
        <v>12.699112892150879</v>
      </c>
      <c r="G17" s="93">
        <f t="shared" si="0"/>
        <v>15.796454429626465</v>
      </c>
      <c r="H17" s="93">
        <f t="shared" si="0"/>
        <v>18.8938045501709</v>
      </c>
      <c r="I17" s="93">
        <f t="shared" si="0"/>
        <v>21.991146087646484</v>
      </c>
      <c r="J17" s="93">
        <f t="shared" si="0"/>
        <v>25.08848762512207</v>
      </c>
      <c r="K17" s="94">
        <f t="shared" si="0"/>
        <v>28.18583869934082</v>
      </c>
      <c r="L17" s="93">
        <f t="shared" si="0"/>
        <v>31.283180236816406</v>
      </c>
      <c r="M17" s="93">
        <f t="shared" si="0"/>
        <v>34.380531311035156</v>
      </c>
      <c r="N17" s="93">
        <f t="shared" si="0"/>
        <v>37.477882385253906</v>
      </c>
      <c r="O17" s="93">
        <f t="shared" si="0"/>
        <v>40.57522201538086</v>
      </c>
      <c r="P17" s="94">
        <f t="shared" si="0"/>
        <v>43.67256546020508</v>
      </c>
      <c r="Q17" s="93">
        <f t="shared" si="0"/>
        <v>46.76991653442383</v>
      </c>
      <c r="R17" s="93">
        <f t="shared" si="0"/>
        <v>49.86725616455078</v>
      </c>
      <c r="S17" s="93">
        <f t="shared" si="1"/>
        <v>52.964595794677734</v>
      </c>
      <c r="T17" s="93">
        <f t="shared" si="1"/>
        <v>56.06193923950195</v>
      </c>
      <c r="U17" s="95">
        <f t="shared" si="1"/>
        <v>59.1592903137207</v>
      </c>
    </row>
    <row r="18" spans="1:21" ht="15" customHeight="1" thickBot="1">
      <c r="A18" s="6">
        <v>250</v>
      </c>
      <c r="B18" s="27">
        <f t="shared" si="2"/>
        <v>0.31605562567710876</v>
      </c>
      <c r="C18" s="27">
        <f t="shared" si="0"/>
        <v>3.476611852645874</v>
      </c>
      <c r="D18" s="27">
        <f t="shared" si="0"/>
        <v>6.637167930603027</v>
      </c>
      <c r="E18" s="27">
        <f t="shared" si="0"/>
        <v>9.797724723815918</v>
      </c>
      <c r="F18" s="94">
        <f t="shared" si="0"/>
        <v>12.958280563354492</v>
      </c>
      <c r="G18" s="80">
        <f t="shared" si="0"/>
        <v>16.118837356567383</v>
      </c>
      <c r="H18" s="80">
        <f t="shared" si="0"/>
        <v>19.27939224243164</v>
      </c>
      <c r="I18" s="80">
        <f t="shared" si="0"/>
        <v>22.43994903564453</v>
      </c>
      <c r="J18" s="80">
        <f t="shared" si="0"/>
        <v>25.600505828857422</v>
      </c>
      <c r="K18" s="94">
        <f t="shared" si="0"/>
        <v>28.761062622070312</v>
      </c>
      <c r="L18" s="80">
        <f t="shared" si="0"/>
        <v>31.92161750793457</v>
      </c>
      <c r="M18" s="80">
        <f t="shared" si="0"/>
        <v>35.082176208496094</v>
      </c>
      <c r="N18" s="80">
        <f t="shared" si="0"/>
        <v>38.24272918701172</v>
      </c>
      <c r="O18" s="80">
        <f t="shared" si="0"/>
        <v>41.40328598022461</v>
      </c>
      <c r="P18" s="94">
        <f t="shared" si="0"/>
        <v>44.5638427734375</v>
      </c>
      <c r="Q18" s="80">
        <f t="shared" si="0"/>
        <v>47.72439956665039</v>
      </c>
      <c r="R18" s="80">
        <f aca="true" t="shared" si="3" ref="C18:R23">EANMIX(R$2,$A18)</f>
        <v>50.88495635986328</v>
      </c>
      <c r="S18" s="80">
        <f t="shared" si="1"/>
        <v>54.04551315307617</v>
      </c>
      <c r="T18" s="80">
        <f t="shared" si="1"/>
        <v>57.20606994628906</v>
      </c>
      <c r="U18" s="95">
        <f t="shared" si="1"/>
        <v>60.36662292480469</v>
      </c>
    </row>
    <row r="19" spans="1:21" ht="15" customHeight="1" thickBot="1">
      <c r="A19" s="6">
        <v>260</v>
      </c>
      <c r="B19" s="25">
        <f t="shared" si="2"/>
        <v>0.32869571447372437</v>
      </c>
      <c r="C19" s="25">
        <f t="shared" si="3"/>
        <v>3.6156771183013916</v>
      </c>
      <c r="D19" s="25">
        <f t="shared" si="3"/>
        <v>6.902653694152832</v>
      </c>
      <c r="E19" s="93">
        <f t="shared" si="3"/>
        <v>10.189630508422852</v>
      </c>
      <c r="F19" s="94">
        <f t="shared" si="3"/>
        <v>13.476612091064453</v>
      </c>
      <c r="G19" s="93">
        <f t="shared" si="3"/>
        <v>16.763587951660156</v>
      </c>
      <c r="H19" s="93">
        <f t="shared" si="3"/>
        <v>20.050575256347656</v>
      </c>
      <c r="I19" s="93">
        <f t="shared" si="3"/>
        <v>23.33755111694336</v>
      </c>
      <c r="J19" s="93">
        <f t="shared" si="3"/>
        <v>26.624526977539062</v>
      </c>
      <c r="K19" s="94">
        <f t="shared" si="3"/>
        <v>29.9115047454834</v>
      </c>
      <c r="L19" s="93">
        <f t="shared" si="3"/>
        <v>33.198482513427734</v>
      </c>
      <c r="M19" s="93">
        <f t="shared" si="3"/>
        <v>36.48545837402344</v>
      </c>
      <c r="N19" s="93">
        <f t="shared" si="3"/>
        <v>39.77244186401367</v>
      </c>
      <c r="O19" s="93">
        <f t="shared" si="3"/>
        <v>43.05942153930664</v>
      </c>
      <c r="P19" s="94">
        <f t="shared" si="3"/>
        <v>46.346397399902344</v>
      </c>
      <c r="Q19" s="93">
        <f t="shared" si="3"/>
        <v>49.633384704589844</v>
      </c>
      <c r="R19" s="93">
        <f t="shared" si="3"/>
        <v>52.92036056518555</v>
      </c>
      <c r="S19" s="93">
        <f aca="true" t="shared" si="4" ref="S19:U23">EANMIX(S$2,$A19)</f>
        <v>56.20732498168945</v>
      </c>
      <c r="T19" s="93">
        <f t="shared" si="4"/>
        <v>59.49430465698242</v>
      </c>
      <c r="U19" s="95">
        <f t="shared" si="4"/>
        <v>62.781288146972656</v>
      </c>
    </row>
    <row r="20" spans="1:21" ht="15" customHeight="1" thickBot="1">
      <c r="A20" s="6">
        <v>270</v>
      </c>
      <c r="B20" s="25">
        <f>EANMIX(B$2,$A20)</f>
        <v>0.34133583307266235</v>
      </c>
      <c r="C20" s="25">
        <f t="shared" si="3"/>
        <v>3.754742383956909</v>
      </c>
      <c r="D20" s="25">
        <f t="shared" si="3"/>
        <v>7.168144226074219</v>
      </c>
      <c r="E20" s="93">
        <f t="shared" si="3"/>
        <v>10.581536293029785</v>
      </c>
      <c r="F20" s="94">
        <f t="shared" si="3"/>
        <v>13.994942665100098</v>
      </c>
      <c r="G20" s="93">
        <f t="shared" si="3"/>
        <v>17.408340454101562</v>
      </c>
      <c r="H20" s="93">
        <f t="shared" si="3"/>
        <v>20.821746826171875</v>
      </c>
      <c r="I20" s="93">
        <f t="shared" si="3"/>
        <v>24.235143661499023</v>
      </c>
      <c r="J20" s="93">
        <f t="shared" si="3"/>
        <v>27.648540496826172</v>
      </c>
      <c r="K20" s="94">
        <f t="shared" si="3"/>
        <v>31.061946868896484</v>
      </c>
      <c r="L20" s="93">
        <f t="shared" si="3"/>
        <v>34.475341796875</v>
      </c>
      <c r="M20" s="93">
        <f t="shared" si="3"/>
        <v>37.88874816894531</v>
      </c>
      <c r="N20" s="93">
        <f t="shared" si="3"/>
        <v>41.30215835571289</v>
      </c>
      <c r="O20" s="93">
        <f t="shared" si="3"/>
        <v>44.715553283691406</v>
      </c>
      <c r="P20" s="94">
        <f t="shared" si="3"/>
        <v>48.12895202636719</v>
      </c>
      <c r="Q20" s="93">
        <f t="shared" si="3"/>
        <v>51.5423583984375</v>
      </c>
      <c r="R20" s="93">
        <f t="shared" si="3"/>
        <v>54.955753326416016</v>
      </c>
      <c r="S20" s="93">
        <f t="shared" si="4"/>
        <v>58.3691520690918</v>
      </c>
      <c r="T20" s="93">
        <f t="shared" si="4"/>
        <v>61.78254699707031</v>
      </c>
      <c r="U20" s="95">
        <f t="shared" si="4"/>
        <v>65.19595336914062</v>
      </c>
    </row>
    <row r="21" spans="1:21" ht="15" customHeight="1" thickBot="1">
      <c r="A21" s="6">
        <v>280</v>
      </c>
      <c r="B21" s="25">
        <f>EANMIX(B$2,$A21)</f>
        <v>0.35398074984550476</v>
      </c>
      <c r="C21" s="25">
        <f t="shared" si="3"/>
        <v>3.8938028812408447</v>
      </c>
      <c r="D21" s="25">
        <f t="shared" si="3"/>
        <v>7.433629512786865</v>
      </c>
      <c r="E21" s="93">
        <f t="shared" si="3"/>
        <v>10.9734468460083</v>
      </c>
      <c r="F21" s="94">
        <f t="shared" si="3"/>
        <v>14.513274192810059</v>
      </c>
      <c r="G21" s="93">
        <f t="shared" si="3"/>
        <v>18.053091049194336</v>
      </c>
      <c r="H21" s="93">
        <f t="shared" si="3"/>
        <v>21.592927932739258</v>
      </c>
      <c r="I21" s="93">
        <f t="shared" si="3"/>
        <v>25.13274383544922</v>
      </c>
      <c r="J21" s="93">
        <f t="shared" si="3"/>
        <v>28.672561645507812</v>
      </c>
      <c r="K21" s="94">
        <f t="shared" si="3"/>
        <v>32.21238708496094</v>
      </c>
      <c r="L21" s="93">
        <f t="shared" si="3"/>
        <v>35.75221633911133</v>
      </c>
      <c r="M21" s="93">
        <f t="shared" si="3"/>
        <v>39.29203414916992</v>
      </c>
      <c r="N21" s="93">
        <f t="shared" si="3"/>
        <v>42.83185958862305</v>
      </c>
      <c r="O21" s="93">
        <f t="shared" si="3"/>
        <v>46.37168502807617</v>
      </c>
      <c r="P21" s="94">
        <f t="shared" si="3"/>
        <v>49.911502838134766</v>
      </c>
      <c r="Q21" s="93">
        <f t="shared" si="3"/>
        <v>53.451332092285156</v>
      </c>
      <c r="R21" s="93">
        <f t="shared" si="3"/>
        <v>56.991146087646484</v>
      </c>
      <c r="S21" s="93">
        <f t="shared" si="4"/>
        <v>60.530975341796875</v>
      </c>
      <c r="T21" s="93">
        <f t="shared" si="4"/>
        <v>64.07079315185547</v>
      </c>
      <c r="U21" s="95">
        <f t="shared" si="4"/>
        <v>67.6106185913086</v>
      </c>
    </row>
    <row r="22" spans="1:21" ht="15" customHeight="1" thickBot="1">
      <c r="A22" s="6">
        <v>290</v>
      </c>
      <c r="B22" s="25">
        <f>EANMIX(B$2,$A22)</f>
        <v>0.36662086844444275</v>
      </c>
      <c r="C22" s="25">
        <f t="shared" si="3"/>
        <v>4.032867908477783</v>
      </c>
      <c r="D22" s="25">
        <f t="shared" si="3"/>
        <v>7.699120044708252</v>
      </c>
      <c r="E22" s="93">
        <f t="shared" si="3"/>
        <v>11.365357398986816</v>
      </c>
      <c r="F22" s="94">
        <f t="shared" si="3"/>
        <v>15.031604766845703</v>
      </c>
      <c r="G22" s="93">
        <f t="shared" si="3"/>
        <v>18.69784164428711</v>
      </c>
      <c r="H22" s="93">
        <f t="shared" si="3"/>
        <v>22.364099502563477</v>
      </c>
      <c r="I22" s="93">
        <f t="shared" si="3"/>
        <v>26.030336380004883</v>
      </c>
      <c r="J22" s="93">
        <f t="shared" si="3"/>
        <v>29.696584701538086</v>
      </c>
      <c r="K22" s="94">
        <f t="shared" si="3"/>
        <v>33.362831115722656</v>
      </c>
      <c r="L22" s="93">
        <f t="shared" si="3"/>
        <v>37.02907943725586</v>
      </c>
      <c r="M22" s="93">
        <f t="shared" si="3"/>
        <v>40.695316314697266</v>
      </c>
      <c r="N22" s="93">
        <f t="shared" si="3"/>
        <v>44.361572265625</v>
      </c>
      <c r="O22" s="93">
        <f t="shared" si="3"/>
        <v>48.027809143066406</v>
      </c>
      <c r="P22" s="94">
        <f t="shared" si="3"/>
        <v>51.69405746459961</v>
      </c>
      <c r="Q22" s="93">
        <f t="shared" si="3"/>
        <v>55.36030578613281</v>
      </c>
      <c r="R22" s="93">
        <f t="shared" si="3"/>
        <v>59.02655029296875</v>
      </c>
      <c r="S22" s="93">
        <f t="shared" si="4"/>
        <v>62.69279098510742</v>
      </c>
      <c r="T22" s="93">
        <f t="shared" si="4"/>
        <v>66.35903930664062</v>
      </c>
      <c r="U22" s="95">
        <f t="shared" si="4"/>
        <v>70.02528381347656</v>
      </c>
    </row>
    <row r="23" spans="1:21" ht="15" customHeight="1" thickBot="1">
      <c r="A23" s="6">
        <v>300</v>
      </c>
      <c r="B23" s="36">
        <f>EANMIX(B$2,$A23)</f>
        <v>0.37926095724105835</v>
      </c>
      <c r="C23" s="36">
        <f t="shared" si="3"/>
        <v>4.171933174133301</v>
      </c>
      <c r="D23" s="36">
        <f t="shared" si="3"/>
        <v>7.964601039886475</v>
      </c>
      <c r="E23" s="96">
        <f t="shared" si="3"/>
        <v>11.757267951965332</v>
      </c>
      <c r="F23" s="97">
        <f t="shared" si="3"/>
        <v>15.549936294555664</v>
      </c>
      <c r="G23" s="96">
        <f t="shared" si="3"/>
        <v>19.34260368347168</v>
      </c>
      <c r="H23" s="96">
        <f t="shared" si="3"/>
        <v>23.135271072387695</v>
      </c>
      <c r="I23" s="96">
        <f t="shared" si="3"/>
        <v>26.92793846130371</v>
      </c>
      <c r="J23" s="96">
        <f t="shared" si="3"/>
        <v>30.720605850219727</v>
      </c>
      <c r="K23" s="97">
        <f t="shared" si="3"/>
        <v>34.513275146484375</v>
      </c>
      <c r="L23" s="96">
        <f t="shared" si="3"/>
        <v>38.30594253540039</v>
      </c>
      <c r="M23" s="96">
        <f t="shared" si="3"/>
        <v>42.098609924316406</v>
      </c>
      <c r="N23" s="98">
        <f t="shared" si="3"/>
        <v>45.89128494262695</v>
      </c>
      <c r="O23" s="96">
        <f t="shared" si="3"/>
        <v>49.68394470214844</v>
      </c>
      <c r="P23" s="97">
        <f t="shared" si="3"/>
        <v>53.47661209106445</v>
      </c>
      <c r="Q23" s="96">
        <f t="shared" si="3"/>
        <v>57.269287109375</v>
      </c>
      <c r="R23" s="96">
        <f t="shared" si="3"/>
        <v>61.061946868896484</v>
      </c>
      <c r="S23" s="96">
        <f t="shared" si="4"/>
        <v>64.8546142578125</v>
      </c>
      <c r="T23" s="96">
        <f t="shared" si="4"/>
        <v>68.64727020263672</v>
      </c>
      <c r="U23" s="99">
        <f t="shared" si="4"/>
        <v>72.43994903564453</v>
      </c>
    </row>
    <row r="24" spans="1:21" ht="15" customHeight="1">
      <c r="A24" s="109"/>
      <c r="B24" s="110"/>
      <c r="C24" s="110"/>
      <c r="D24" s="110"/>
      <c r="E24" s="111"/>
      <c r="F24" s="111"/>
      <c r="G24" s="111"/>
      <c r="H24" s="111"/>
      <c r="I24" s="111"/>
      <c r="J24" s="111"/>
      <c r="K24" s="111"/>
      <c r="L24" s="111"/>
      <c r="M24" s="111"/>
      <c r="N24" s="111"/>
      <c r="O24" s="111"/>
      <c r="P24" s="111"/>
      <c r="Q24" s="111"/>
      <c r="R24" s="111"/>
      <c r="S24" s="111"/>
      <c r="T24" s="111"/>
      <c r="U24" s="111"/>
    </row>
    <row r="25" spans="1:21" ht="15" customHeight="1">
      <c r="A25" s="109"/>
      <c r="B25" s="110"/>
      <c r="C25" s="110"/>
      <c r="D25" s="110"/>
      <c r="E25" s="111"/>
      <c r="F25" s="111"/>
      <c r="G25" s="111"/>
      <c r="H25" s="111"/>
      <c r="I25" s="111"/>
      <c r="J25" s="111"/>
      <c r="K25" s="111"/>
      <c r="L25" s="111"/>
      <c r="M25" s="111"/>
      <c r="N25" s="111"/>
      <c r="O25" s="111"/>
      <c r="P25" s="111"/>
      <c r="Q25" s="111"/>
      <c r="R25" s="111"/>
      <c r="S25" s="111"/>
      <c r="T25" s="111"/>
      <c r="U25" s="111"/>
    </row>
    <row r="26" ht="15" customHeight="1" thickBot="1"/>
    <row r="27" spans="1:12" s="1" customFormat="1" ht="15" customHeight="1" thickBot="1">
      <c r="A27" s="7" t="s">
        <v>28</v>
      </c>
      <c r="B27" s="8" t="s">
        <v>29</v>
      </c>
      <c r="C27" s="8"/>
      <c r="D27" s="8"/>
      <c r="E27" s="8"/>
      <c r="F27" s="8"/>
      <c r="G27" s="8"/>
      <c r="H27" s="8"/>
      <c r="I27" s="8"/>
      <c r="J27" s="8"/>
      <c r="K27" s="8"/>
      <c r="L27" s="9"/>
    </row>
    <row r="28" spans="1:20" s="1" customFormat="1" ht="15" customHeight="1" thickBot="1">
      <c r="A28" s="10" t="s">
        <v>30</v>
      </c>
      <c r="B28" s="5">
        <v>0.45</v>
      </c>
      <c r="C28" s="5">
        <v>0.5</v>
      </c>
      <c r="D28" s="5">
        <v>0.55</v>
      </c>
      <c r="E28" s="5">
        <v>0.6</v>
      </c>
      <c r="F28" s="5">
        <v>0.65</v>
      </c>
      <c r="G28" s="5">
        <v>0.7</v>
      </c>
      <c r="H28" s="5">
        <v>0.75</v>
      </c>
      <c r="I28" s="5">
        <v>0.8</v>
      </c>
      <c r="J28" s="5">
        <v>0.85</v>
      </c>
      <c r="K28" s="5">
        <v>0.9</v>
      </c>
      <c r="L28" s="5">
        <v>0.95</v>
      </c>
      <c r="M28" s="2"/>
      <c r="N28" s="2"/>
      <c r="O28" s="2"/>
      <c r="P28" s="2"/>
      <c r="Q28" s="2"/>
      <c r="R28" s="2"/>
      <c r="S28" s="2"/>
      <c r="T28" s="2"/>
    </row>
    <row r="29" spans="1:12" ht="15" customHeight="1" thickBot="1">
      <c r="A29" s="6">
        <v>150</v>
      </c>
      <c r="B29" s="93">
        <f aca="true" t="shared" si="5" ref="B29:B45">EANMIX(B$28,$A29)</f>
        <v>45.70164489746094</v>
      </c>
      <c r="C29" s="93">
        <f aca="true" t="shared" si="6" ref="C29:L44">EANMIX(C$28,$A29)</f>
        <v>55.18331527709961</v>
      </c>
      <c r="D29" s="93">
        <f t="shared" si="6"/>
        <v>64.66498565673828</v>
      </c>
      <c r="E29" s="93">
        <f t="shared" si="6"/>
        <v>74.14665222167969</v>
      </c>
      <c r="F29" s="94">
        <f t="shared" si="6"/>
        <v>83.6283187866211</v>
      </c>
      <c r="G29" s="93">
        <f t="shared" si="6"/>
        <v>93.10999298095703</v>
      </c>
      <c r="H29" s="100">
        <f t="shared" si="6"/>
        <v>102.59165954589844</v>
      </c>
      <c r="I29" s="100">
        <f t="shared" si="6"/>
        <v>112.07332611083984</v>
      </c>
      <c r="J29" s="100">
        <f t="shared" si="6"/>
        <v>121.55499267578125</v>
      </c>
      <c r="K29" s="101">
        <f t="shared" si="6"/>
        <v>131.0366668701172</v>
      </c>
      <c r="L29" s="106">
        <f t="shared" si="6"/>
        <v>140.51832580566406</v>
      </c>
    </row>
    <row r="30" spans="1:12" ht="15" customHeight="1" thickBot="1">
      <c r="A30" s="6">
        <v>160</v>
      </c>
      <c r="B30" s="93">
        <f t="shared" si="5"/>
        <v>48.74842071533203</v>
      </c>
      <c r="C30" s="93">
        <f t="shared" si="6"/>
        <v>58.86220169067383</v>
      </c>
      <c r="D30" s="93">
        <f t="shared" si="6"/>
        <v>68.97598266601562</v>
      </c>
      <c r="E30" s="93">
        <f t="shared" si="6"/>
        <v>79.08975982666016</v>
      </c>
      <c r="F30" s="94">
        <f t="shared" si="6"/>
        <v>89.20353698730469</v>
      </c>
      <c r="G30" s="93">
        <f t="shared" si="6"/>
        <v>99.31731414794922</v>
      </c>
      <c r="H30" s="100">
        <f t="shared" si="6"/>
        <v>109.43109893798828</v>
      </c>
      <c r="I30" s="100">
        <f t="shared" si="6"/>
        <v>119.54487609863281</v>
      </c>
      <c r="J30" s="100">
        <f t="shared" si="6"/>
        <v>129.65866088867188</v>
      </c>
      <c r="K30" s="101">
        <f t="shared" si="6"/>
        <v>139.77243041992188</v>
      </c>
      <c r="L30" s="106">
        <f t="shared" si="6"/>
        <v>149.88621520996094</v>
      </c>
    </row>
    <row r="31" spans="1:12" ht="15" customHeight="1" thickBot="1">
      <c r="A31" s="6">
        <v>170</v>
      </c>
      <c r="B31" s="93">
        <f t="shared" si="5"/>
        <v>51.795196533203125</v>
      </c>
      <c r="C31" s="93">
        <f t="shared" si="6"/>
        <v>62.54108810424805</v>
      </c>
      <c r="D31" s="93">
        <f t="shared" si="6"/>
        <v>73.28697967529297</v>
      </c>
      <c r="E31" s="93">
        <f t="shared" si="6"/>
        <v>84.03288269042969</v>
      </c>
      <c r="F31" s="94">
        <f t="shared" si="6"/>
        <v>94.77875518798828</v>
      </c>
      <c r="G31" s="100">
        <f t="shared" si="6"/>
        <v>105.52465057373047</v>
      </c>
      <c r="H31" s="100">
        <f t="shared" si="6"/>
        <v>116.27054595947266</v>
      </c>
      <c r="I31" s="100">
        <f t="shared" si="6"/>
        <v>127.01643371582031</v>
      </c>
      <c r="J31" s="100">
        <f t="shared" si="6"/>
        <v>137.7623291015625</v>
      </c>
      <c r="K31" s="101">
        <f t="shared" si="6"/>
        <v>148.5082244873047</v>
      </c>
      <c r="L31" s="106">
        <f t="shared" si="6"/>
        <v>159.2541046142578</v>
      </c>
    </row>
    <row r="32" spans="1:12" ht="15" customHeight="1" thickBot="1">
      <c r="A32" s="6">
        <v>180</v>
      </c>
      <c r="B32" s="93">
        <f t="shared" si="5"/>
        <v>54.84197235107422</v>
      </c>
      <c r="C32" s="93">
        <f t="shared" si="6"/>
        <v>66.21997833251953</v>
      </c>
      <c r="D32" s="93">
        <f t="shared" si="6"/>
        <v>77.59797668457031</v>
      </c>
      <c r="E32" s="93">
        <f t="shared" si="6"/>
        <v>88.97598266601562</v>
      </c>
      <c r="F32" s="101">
        <f t="shared" si="6"/>
        <v>100.35396575927734</v>
      </c>
      <c r="G32" s="100">
        <f t="shared" si="6"/>
        <v>111.73199462890625</v>
      </c>
      <c r="H32" s="100">
        <f t="shared" si="6"/>
        <v>123.10999298095703</v>
      </c>
      <c r="I32" s="100">
        <f t="shared" si="6"/>
        <v>134.4879913330078</v>
      </c>
      <c r="J32" s="100">
        <f t="shared" si="6"/>
        <v>145.86599731445312</v>
      </c>
      <c r="K32" s="101">
        <f t="shared" si="6"/>
        <v>157.24400329589844</v>
      </c>
      <c r="L32" s="106">
        <f t="shared" si="6"/>
        <v>168.62200927734375</v>
      </c>
    </row>
    <row r="33" spans="1:12" ht="15" customHeight="1" thickBot="1">
      <c r="A33" s="6">
        <v>190</v>
      </c>
      <c r="B33" s="93">
        <f t="shared" si="5"/>
        <v>57.88874816894531</v>
      </c>
      <c r="C33" s="93">
        <f t="shared" si="6"/>
        <v>69.89886474609375</v>
      </c>
      <c r="D33" s="93">
        <f t="shared" si="6"/>
        <v>81.90897369384766</v>
      </c>
      <c r="E33" s="93">
        <f t="shared" si="6"/>
        <v>93.91909790039062</v>
      </c>
      <c r="F33" s="101">
        <f t="shared" si="6"/>
        <v>105.92919158935547</v>
      </c>
      <c r="G33" s="100">
        <f t="shared" si="6"/>
        <v>117.93931579589844</v>
      </c>
      <c r="H33" s="100">
        <f t="shared" si="6"/>
        <v>129.94943237304688</v>
      </c>
      <c r="I33" s="100">
        <f t="shared" si="6"/>
        <v>141.9595489501953</v>
      </c>
      <c r="J33" s="100">
        <f t="shared" si="6"/>
        <v>153.96966552734375</v>
      </c>
      <c r="K33" s="101">
        <f t="shared" si="6"/>
        <v>165.9797821044922</v>
      </c>
      <c r="L33" s="106">
        <f t="shared" si="6"/>
        <v>177.98989868164062</v>
      </c>
    </row>
    <row r="34" spans="1:12" ht="15" customHeight="1" thickBot="1">
      <c r="A34" s="6">
        <v>200</v>
      </c>
      <c r="B34" s="80">
        <f t="shared" si="5"/>
        <v>60.935523986816406</v>
      </c>
      <c r="C34" s="80">
        <f t="shared" si="6"/>
        <v>73.57775115966797</v>
      </c>
      <c r="D34" s="80">
        <f t="shared" si="6"/>
        <v>86.219970703125</v>
      </c>
      <c r="E34" s="75">
        <f t="shared" si="6"/>
        <v>98.86221313476562</v>
      </c>
      <c r="F34" s="101">
        <f t="shared" si="6"/>
        <v>111.5044174194336</v>
      </c>
      <c r="G34" s="75">
        <f t="shared" si="6"/>
        <v>124.14664459228516</v>
      </c>
      <c r="H34" s="75">
        <f t="shared" si="6"/>
        <v>136.7888641357422</v>
      </c>
      <c r="I34" s="75">
        <f t="shared" si="6"/>
        <v>149.43109130859375</v>
      </c>
      <c r="J34" s="75">
        <f t="shared" si="6"/>
        <v>162.0733184814453</v>
      </c>
      <c r="K34" s="101">
        <f t="shared" si="6"/>
        <v>174.71554565429688</v>
      </c>
      <c r="L34" s="108">
        <f t="shared" si="6"/>
        <v>187.35777282714844</v>
      </c>
    </row>
    <row r="35" spans="1:12" ht="15" customHeight="1" thickBot="1">
      <c r="A35" s="6">
        <v>205</v>
      </c>
      <c r="B35" s="93">
        <f t="shared" si="5"/>
        <v>62.45891189575195</v>
      </c>
      <c r="C35" s="93">
        <f t="shared" si="6"/>
        <v>75.41719055175781</v>
      </c>
      <c r="D35" s="93">
        <f t="shared" si="6"/>
        <v>88.37547302246094</v>
      </c>
      <c r="E35" s="100">
        <f t="shared" si="6"/>
        <v>101.3337631225586</v>
      </c>
      <c r="F35" s="101">
        <f t="shared" si="6"/>
        <v>114.29203033447266</v>
      </c>
      <c r="G35" s="100">
        <f t="shared" si="6"/>
        <v>127.25031280517578</v>
      </c>
      <c r="H35" s="100">
        <f t="shared" si="6"/>
        <v>140.20858764648438</v>
      </c>
      <c r="I35" s="100">
        <f t="shared" si="6"/>
        <v>153.1668701171875</v>
      </c>
      <c r="J35" s="100">
        <f t="shared" si="6"/>
        <v>166.12515258789062</v>
      </c>
      <c r="K35" s="101">
        <f t="shared" si="6"/>
        <v>179.08343505859375</v>
      </c>
      <c r="L35" s="106">
        <f t="shared" si="6"/>
        <v>192.04171752929688</v>
      </c>
    </row>
    <row r="36" spans="1:12" ht="15" customHeight="1" thickBot="1">
      <c r="A36" s="6">
        <v>210</v>
      </c>
      <c r="B36" s="93">
        <f t="shared" si="5"/>
        <v>63.9822998046875</v>
      </c>
      <c r="C36" s="93">
        <f t="shared" si="6"/>
        <v>77.25663757324219</v>
      </c>
      <c r="D36" s="93">
        <f t="shared" si="6"/>
        <v>90.53097534179688</v>
      </c>
      <c r="E36" s="100">
        <f t="shared" si="6"/>
        <v>103.8053207397461</v>
      </c>
      <c r="F36" s="101">
        <f t="shared" si="6"/>
        <v>117.07964324951172</v>
      </c>
      <c r="G36" s="100">
        <f t="shared" si="6"/>
        <v>130.35398864746094</v>
      </c>
      <c r="H36" s="100">
        <f t="shared" si="6"/>
        <v>143.62832641601562</v>
      </c>
      <c r="I36" s="100">
        <f t="shared" si="6"/>
        <v>156.90264892578125</v>
      </c>
      <c r="J36" s="100">
        <f t="shared" si="6"/>
        <v>170.17698669433594</v>
      </c>
      <c r="K36" s="101">
        <f t="shared" si="6"/>
        <v>183.45132446289062</v>
      </c>
      <c r="L36" s="106">
        <f t="shared" si="6"/>
        <v>196.7256622314453</v>
      </c>
    </row>
    <row r="37" spans="1:12" ht="15" customHeight="1" thickBot="1">
      <c r="A37" s="6">
        <v>215</v>
      </c>
      <c r="B37" s="93">
        <f t="shared" si="5"/>
        <v>65.50568389892578</v>
      </c>
      <c r="C37" s="93">
        <f t="shared" si="6"/>
        <v>79.09607696533203</v>
      </c>
      <c r="D37" s="93">
        <f t="shared" si="6"/>
        <v>92.68647766113281</v>
      </c>
      <c r="E37" s="100">
        <f t="shared" si="6"/>
        <v>106.27687072753906</v>
      </c>
      <c r="F37" s="101">
        <f t="shared" si="6"/>
        <v>119.86725616455078</v>
      </c>
      <c r="G37" s="100">
        <f t="shared" si="6"/>
        <v>133.45765686035156</v>
      </c>
      <c r="H37" s="100">
        <f t="shared" si="6"/>
        <v>147.0480499267578</v>
      </c>
      <c r="I37" s="100">
        <f t="shared" si="6"/>
        <v>160.63844299316406</v>
      </c>
      <c r="J37" s="100">
        <f t="shared" si="6"/>
        <v>174.22882080078125</v>
      </c>
      <c r="K37" s="101">
        <f t="shared" si="6"/>
        <v>187.8192138671875</v>
      </c>
      <c r="L37" s="106">
        <f t="shared" si="6"/>
        <v>201.40960693359375</v>
      </c>
    </row>
    <row r="38" spans="1:12" ht="15" customHeight="1" thickBot="1">
      <c r="A38" s="6">
        <v>220</v>
      </c>
      <c r="B38" s="93">
        <f t="shared" si="5"/>
        <v>67.0290756225586</v>
      </c>
      <c r="C38" s="93">
        <f t="shared" si="6"/>
        <v>80.93553161621094</v>
      </c>
      <c r="D38" s="93">
        <f t="shared" si="6"/>
        <v>94.84197998046875</v>
      </c>
      <c r="E38" s="100">
        <f t="shared" si="6"/>
        <v>108.74842834472656</v>
      </c>
      <c r="F38" s="101">
        <f t="shared" si="6"/>
        <v>122.65486907958984</v>
      </c>
      <c r="G38" s="100">
        <f t="shared" si="6"/>
        <v>136.5613250732422</v>
      </c>
      <c r="H38" s="100">
        <f t="shared" si="6"/>
        <v>150.4677734375</v>
      </c>
      <c r="I38" s="100">
        <f t="shared" si="6"/>
        <v>164.3742218017578</v>
      </c>
      <c r="J38" s="100">
        <f t="shared" si="6"/>
        <v>178.28067016601562</v>
      </c>
      <c r="K38" s="101">
        <f t="shared" si="6"/>
        <v>192.18710327148438</v>
      </c>
      <c r="L38" s="106">
        <f t="shared" si="6"/>
        <v>206.0935516357422</v>
      </c>
    </row>
    <row r="39" spans="1:12" ht="15" customHeight="1" thickBot="1">
      <c r="A39" s="6">
        <v>225</v>
      </c>
      <c r="B39" s="93">
        <f t="shared" si="5"/>
        <v>68.55245971679688</v>
      </c>
      <c r="C39" s="93">
        <f t="shared" si="6"/>
        <v>82.77496337890625</v>
      </c>
      <c r="D39" s="93">
        <f t="shared" si="6"/>
        <v>96.99746704101562</v>
      </c>
      <c r="E39" s="100">
        <f t="shared" si="6"/>
        <v>111.219970703125</v>
      </c>
      <c r="F39" s="101">
        <f t="shared" si="6"/>
        <v>125.44247436523438</v>
      </c>
      <c r="G39" s="100">
        <f t="shared" si="6"/>
        <v>139.66497802734375</v>
      </c>
      <c r="H39" s="100">
        <f t="shared" si="6"/>
        <v>153.88748168945312</v>
      </c>
      <c r="I39" s="100">
        <f t="shared" si="6"/>
        <v>168.11000061035156</v>
      </c>
      <c r="J39" s="100">
        <f t="shared" si="6"/>
        <v>182.33250427246094</v>
      </c>
      <c r="K39" s="101">
        <f t="shared" si="6"/>
        <v>196.5550079345703</v>
      </c>
      <c r="L39" s="106">
        <f t="shared" si="6"/>
        <v>210.7775115966797</v>
      </c>
    </row>
    <row r="40" spans="1:12" ht="15" customHeight="1" thickBot="1">
      <c r="A40" s="6">
        <v>230</v>
      </c>
      <c r="B40" s="93">
        <f t="shared" si="5"/>
        <v>70.07585144042969</v>
      </c>
      <c r="C40" s="93">
        <f t="shared" si="6"/>
        <v>84.61441040039062</v>
      </c>
      <c r="D40" s="93">
        <f t="shared" si="6"/>
        <v>99.15296936035156</v>
      </c>
      <c r="E40" s="100">
        <f t="shared" si="6"/>
        <v>113.6915283203125</v>
      </c>
      <c r="F40" s="101">
        <f t="shared" si="6"/>
        <v>128.23008728027344</v>
      </c>
      <c r="G40" s="100">
        <f t="shared" si="6"/>
        <v>142.76864624023438</v>
      </c>
      <c r="H40" s="100">
        <f t="shared" si="6"/>
        <v>157.3072052001953</v>
      </c>
      <c r="I40" s="100">
        <f t="shared" si="6"/>
        <v>171.8457489013672</v>
      </c>
      <c r="J40" s="100">
        <f t="shared" si="6"/>
        <v>186.38430786132812</v>
      </c>
      <c r="K40" s="101">
        <f t="shared" si="6"/>
        <v>200.92286682128906</v>
      </c>
      <c r="L40" s="106">
        <f t="shared" si="6"/>
        <v>215.46142578125</v>
      </c>
    </row>
    <row r="41" spans="1:12" ht="15" customHeight="1" thickBot="1">
      <c r="A41" s="6">
        <v>235</v>
      </c>
      <c r="B41" s="93">
        <f t="shared" si="5"/>
        <v>71.59923553466797</v>
      </c>
      <c r="C41" s="93">
        <f t="shared" si="6"/>
        <v>86.45384979248047</v>
      </c>
      <c r="D41" s="100">
        <f t="shared" si="6"/>
        <v>101.30846405029297</v>
      </c>
      <c r="E41" s="100">
        <f t="shared" si="6"/>
        <v>116.16307830810547</v>
      </c>
      <c r="F41" s="101">
        <f t="shared" si="6"/>
        <v>131.01768493652344</v>
      </c>
      <c r="G41" s="100">
        <f t="shared" si="6"/>
        <v>145.87229919433594</v>
      </c>
      <c r="H41" s="100">
        <f t="shared" si="6"/>
        <v>160.72691345214844</v>
      </c>
      <c r="I41" s="100">
        <f t="shared" si="6"/>
        <v>175.58154296875</v>
      </c>
      <c r="J41" s="100">
        <f t="shared" si="6"/>
        <v>190.4361572265625</v>
      </c>
      <c r="K41" s="101">
        <f t="shared" si="6"/>
        <v>205.290771484375</v>
      </c>
      <c r="L41" s="106">
        <f t="shared" si="6"/>
        <v>220.1453857421875</v>
      </c>
    </row>
    <row r="42" spans="1:12" ht="15" customHeight="1" thickBot="1">
      <c r="A42" s="6">
        <v>240</v>
      </c>
      <c r="B42" s="93">
        <f t="shared" si="5"/>
        <v>73.12262725830078</v>
      </c>
      <c r="C42" s="93">
        <f t="shared" si="6"/>
        <v>88.29329681396484</v>
      </c>
      <c r="D42" s="100">
        <f t="shared" si="6"/>
        <v>103.4639663696289</v>
      </c>
      <c r="E42" s="100">
        <f t="shared" si="6"/>
        <v>118.63463592529297</v>
      </c>
      <c r="F42" s="101">
        <f t="shared" si="6"/>
        <v>133.8052978515625</v>
      </c>
      <c r="G42" s="100">
        <f t="shared" si="6"/>
        <v>148.97598266601562</v>
      </c>
      <c r="H42" s="100">
        <f t="shared" si="6"/>
        <v>164.1466522216797</v>
      </c>
      <c r="I42" s="100">
        <f t="shared" si="6"/>
        <v>179.31732177734375</v>
      </c>
      <c r="J42" s="100">
        <f t="shared" si="6"/>
        <v>194.4879913330078</v>
      </c>
      <c r="K42" s="101">
        <f t="shared" si="6"/>
        <v>209.65866088867188</v>
      </c>
      <c r="L42" s="106">
        <f t="shared" si="6"/>
        <v>224.82933044433594</v>
      </c>
    </row>
    <row r="43" spans="1:12" ht="15" customHeight="1" thickBot="1">
      <c r="A43" s="6">
        <v>245</v>
      </c>
      <c r="B43" s="93">
        <f t="shared" si="5"/>
        <v>74.6460189819336</v>
      </c>
      <c r="C43" s="93">
        <f t="shared" si="6"/>
        <v>90.13274383544922</v>
      </c>
      <c r="D43" s="100">
        <f t="shared" si="6"/>
        <v>105.61946868896484</v>
      </c>
      <c r="E43" s="100">
        <f t="shared" si="6"/>
        <v>121.10619354248047</v>
      </c>
      <c r="F43" s="101">
        <f t="shared" si="6"/>
        <v>136.59291076660156</v>
      </c>
      <c r="G43" s="100">
        <f t="shared" si="6"/>
        <v>152.07965087890625</v>
      </c>
      <c r="H43" s="100">
        <f t="shared" si="6"/>
        <v>167.56637573242188</v>
      </c>
      <c r="I43" s="100">
        <f t="shared" si="6"/>
        <v>183.0531005859375</v>
      </c>
      <c r="J43" s="100">
        <f t="shared" si="6"/>
        <v>198.53982543945312</v>
      </c>
      <c r="K43" s="101">
        <f t="shared" si="6"/>
        <v>214.02655029296875</v>
      </c>
      <c r="L43" s="106">
        <f t="shared" si="6"/>
        <v>229.51327514648438</v>
      </c>
    </row>
    <row r="44" spans="1:12" ht="15" customHeight="1" thickBot="1">
      <c r="A44" s="6">
        <v>250</v>
      </c>
      <c r="B44" s="80">
        <f t="shared" si="5"/>
        <v>76.16940307617188</v>
      </c>
      <c r="C44" s="80">
        <f t="shared" si="6"/>
        <v>91.9721908569336</v>
      </c>
      <c r="D44" s="75">
        <f t="shared" si="6"/>
        <v>107.77497100830078</v>
      </c>
      <c r="E44" s="75">
        <f t="shared" si="6"/>
        <v>123.57775115966797</v>
      </c>
      <c r="F44" s="101">
        <f t="shared" si="6"/>
        <v>139.38052368164062</v>
      </c>
      <c r="G44" s="75">
        <f t="shared" si="6"/>
        <v>155.18331909179688</v>
      </c>
      <c r="H44" s="75">
        <f t="shared" si="6"/>
        <v>170.98609924316406</v>
      </c>
      <c r="I44" s="75">
        <f t="shared" si="6"/>
        <v>186.78887939453125</v>
      </c>
      <c r="J44" s="75">
        <f t="shared" si="6"/>
        <v>202.59165954589844</v>
      </c>
      <c r="K44" s="101">
        <f t="shared" si="6"/>
        <v>218.39443969726562</v>
      </c>
      <c r="L44" s="108">
        <f t="shared" si="6"/>
        <v>234.1972198486328</v>
      </c>
    </row>
    <row r="45" spans="1:12" ht="15" customHeight="1" thickBot="1">
      <c r="A45" s="6">
        <v>260</v>
      </c>
      <c r="B45" s="93">
        <f t="shared" si="5"/>
        <v>79.21617889404297</v>
      </c>
      <c r="C45" s="93">
        <f aca="true" t="shared" si="7" ref="C45:L45">EANMIX(C$28,$A45)</f>
        <v>95.65107727050781</v>
      </c>
      <c r="D45" s="100">
        <f t="shared" si="7"/>
        <v>112.08596801757812</v>
      </c>
      <c r="E45" s="100">
        <f t="shared" si="7"/>
        <v>128.52085876464844</v>
      </c>
      <c r="F45" s="101">
        <f t="shared" si="7"/>
        <v>144.95574951171875</v>
      </c>
      <c r="G45" s="100">
        <f t="shared" si="7"/>
        <v>161.39065551757812</v>
      </c>
      <c r="H45" s="100">
        <f t="shared" si="7"/>
        <v>177.82554626464844</v>
      </c>
      <c r="I45" s="100">
        <f t="shared" si="7"/>
        <v>194.26043701171875</v>
      </c>
      <c r="J45" s="100">
        <f t="shared" si="7"/>
        <v>210.69532775878906</v>
      </c>
      <c r="K45" s="101">
        <f t="shared" si="7"/>
        <v>227.13021850585938</v>
      </c>
      <c r="L45" s="106">
        <f t="shared" si="7"/>
        <v>243.5651092529297</v>
      </c>
    </row>
    <row r="46" spans="1:12" ht="15" customHeight="1" thickBot="1">
      <c r="A46" s="6">
        <v>270</v>
      </c>
      <c r="B46" s="93">
        <f aca="true" t="shared" si="8" ref="B46:L49">EANMIX(B$28,$A46)</f>
        <v>82.26295471191406</v>
      </c>
      <c r="C46" s="93">
        <f t="shared" si="8"/>
        <v>99.32996368408203</v>
      </c>
      <c r="D46" s="100">
        <f t="shared" si="8"/>
        <v>116.39696502685547</v>
      </c>
      <c r="E46" s="100">
        <f t="shared" si="8"/>
        <v>133.46397399902344</v>
      </c>
      <c r="F46" s="101">
        <f t="shared" si="8"/>
        <v>150.53097534179688</v>
      </c>
      <c r="G46" s="100">
        <f t="shared" si="8"/>
        <v>167.59799194335938</v>
      </c>
      <c r="H46" s="100">
        <f t="shared" si="8"/>
        <v>184.6649932861328</v>
      </c>
      <c r="I46" s="100">
        <f t="shared" si="8"/>
        <v>201.73199462890625</v>
      </c>
      <c r="J46" s="100">
        <f t="shared" si="8"/>
        <v>218.7989959716797</v>
      </c>
      <c r="K46" s="101">
        <f t="shared" si="8"/>
        <v>235.86599731445312</v>
      </c>
      <c r="L46" s="106">
        <f t="shared" si="8"/>
        <v>252.93299865722656</v>
      </c>
    </row>
    <row r="47" spans="1:12" ht="15" customHeight="1" thickBot="1">
      <c r="A47" s="6">
        <v>280</v>
      </c>
      <c r="B47" s="93">
        <f t="shared" si="8"/>
        <v>85.30973052978516</v>
      </c>
      <c r="C47" s="100">
        <f t="shared" si="8"/>
        <v>103.00884246826172</v>
      </c>
      <c r="D47" s="100">
        <f t="shared" si="8"/>
        <v>120.70796203613281</v>
      </c>
      <c r="E47" s="100">
        <f t="shared" si="8"/>
        <v>138.40707397460938</v>
      </c>
      <c r="F47" s="101">
        <f t="shared" si="8"/>
        <v>156.10618591308594</v>
      </c>
      <c r="G47" s="100">
        <f t="shared" si="8"/>
        <v>173.8052978515625</v>
      </c>
      <c r="H47" s="100">
        <f t="shared" si="8"/>
        <v>191.50442504882812</v>
      </c>
      <c r="I47" s="100">
        <f t="shared" si="8"/>
        <v>209.2035369873047</v>
      </c>
      <c r="J47" s="100">
        <f t="shared" si="8"/>
        <v>226.90264892578125</v>
      </c>
      <c r="K47" s="101">
        <f t="shared" si="8"/>
        <v>244.6017608642578</v>
      </c>
      <c r="L47" s="106">
        <f t="shared" si="8"/>
        <v>262.3008728027344</v>
      </c>
    </row>
    <row r="48" spans="1:12" ht="15" customHeight="1" thickBot="1">
      <c r="A48" s="6">
        <v>290</v>
      </c>
      <c r="B48" s="93">
        <f t="shared" si="8"/>
        <v>88.35650634765625</v>
      </c>
      <c r="C48" s="100">
        <f t="shared" si="8"/>
        <v>106.68773651123047</v>
      </c>
      <c r="D48" s="100">
        <f t="shared" si="8"/>
        <v>125.01895904541016</v>
      </c>
      <c r="E48" s="100">
        <f t="shared" si="8"/>
        <v>143.35018920898438</v>
      </c>
      <c r="F48" s="101">
        <f t="shared" si="8"/>
        <v>161.68141174316406</v>
      </c>
      <c r="G48" s="100">
        <f t="shared" si="8"/>
        <v>180.01263427734375</v>
      </c>
      <c r="H48" s="100">
        <f t="shared" si="8"/>
        <v>198.3438720703125</v>
      </c>
      <c r="I48" s="100">
        <f t="shared" si="8"/>
        <v>216.6750946044922</v>
      </c>
      <c r="J48" s="100">
        <f t="shared" si="8"/>
        <v>235.00631713867188</v>
      </c>
      <c r="K48" s="101">
        <f t="shared" si="8"/>
        <v>253.33753967285156</v>
      </c>
      <c r="L48" s="106">
        <f t="shared" si="8"/>
        <v>271.66876220703125</v>
      </c>
    </row>
    <row r="49" spans="1:12" ht="15" customHeight="1" thickBot="1">
      <c r="A49" s="6">
        <v>300</v>
      </c>
      <c r="B49" s="96">
        <f t="shared" si="8"/>
        <v>91.40328979492188</v>
      </c>
      <c r="C49" s="103">
        <f t="shared" si="8"/>
        <v>110.36663055419922</v>
      </c>
      <c r="D49" s="103">
        <f t="shared" si="8"/>
        <v>129.32997131347656</v>
      </c>
      <c r="E49" s="103">
        <f t="shared" si="8"/>
        <v>148.29330444335938</v>
      </c>
      <c r="F49" s="104">
        <f t="shared" si="8"/>
        <v>167.2566375732422</v>
      </c>
      <c r="G49" s="103">
        <f t="shared" si="8"/>
        <v>186.21998596191406</v>
      </c>
      <c r="H49" s="103">
        <f t="shared" si="8"/>
        <v>205.18331909179688</v>
      </c>
      <c r="I49" s="103">
        <f t="shared" si="8"/>
        <v>224.1466522216797</v>
      </c>
      <c r="J49" s="103">
        <f t="shared" si="8"/>
        <v>243.1099853515625</v>
      </c>
      <c r="K49" s="104">
        <f t="shared" si="8"/>
        <v>262.0733337402344</v>
      </c>
      <c r="L49" s="107">
        <f t="shared" si="8"/>
        <v>281.0366516113281</v>
      </c>
    </row>
  </sheetData>
  <printOptions/>
  <pageMargins left="0.3937007874015748" right="0.3937007874015748" top="0.8267716535433072" bottom="0.3937007874015748" header="0.3937007874015748" footer="0.3937007874015748"/>
  <pageSetup horizontalDpi="360" verticalDpi="360" orientation="portrait" paperSize="9" r:id="rId1"/>
  <headerFooter alignWithMargins="0">
    <oddHeader>&amp;C&amp;"Lucida Sans,Demibold Roman"&amp;18 Enriched Air Nitrox (EAN) Mix Tables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U51"/>
  <sheetViews>
    <sheetView workbookViewId="0" topLeftCell="A1">
      <selection activeCell="I13" sqref="I13"/>
    </sheetView>
  </sheetViews>
  <sheetFormatPr defaultColWidth="9.140625" defaultRowHeight="15" customHeight="1"/>
  <cols>
    <col min="1" max="1" width="8.28125" style="1" customWidth="1"/>
    <col min="2" max="21" width="4.28125" style="2" customWidth="1"/>
    <col min="22" max="16384" width="9.140625" style="2" customWidth="1"/>
  </cols>
  <sheetData>
    <row r="1" spans="1:21" s="1" customFormat="1" ht="15" customHeight="1" thickBot="1">
      <c r="A1" s="7"/>
      <c r="B1" s="8" t="s">
        <v>29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9"/>
    </row>
    <row r="2" spans="1:21" s="1" customFormat="1" ht="15" customHeight="1" thickBot="1">
      <c r="A2" s="10" t="s">
        <v>30</v>
      </c>
      <c r="B2" s="5">
        <v>0.21</v>
      </c>
      <c r="C2" s="5">
        <v>0.22</v>
      </c>
      <c r="D2" s="5">
        <v>0.23</v>
      </c>
      <c r="E2" s="5">
        <v>0.24</v>
      </c>
      <c r="F2" s="5">
        <v>0.25</v>
      </c>
      <c r="G2" s="5">
        <v>0.26</v>
      </c>
      <c r="H2" s="5">
        <v>0.27</v>
      </c>
      <c r="I2" s="5">
        <v>0.28</v>
      </c>
      <c r="J2" s="5">
        <v>0.29</v>
      </c>
      <c r="K2" s="5">
        <v>0.3</v>
      </c>
      <c r="L2" s="5">
        <v>0.31</v>
      </c>
      <c r="M2" s="5">
        <v>0.32</v>
      </c>
      <c r="N2" s="5">
        <v>0.33</v>
      </c>
      <c r="O2" s="5">
        <v>0.34</v>
      </c>
      <c r="P2" s="5">
        <v>0.35</v>
      </c>
      <c r="Q2" s="5">
        <v>0.36</v>
      </c>
      <c r="R2" s="5">
        <v>0.37</v>
      </c>
      <c r="S2" s="5">
        <v>0.38</v>
      </c>
      <c r="T2" s="5">
        <v>0.39</v>
      </c>
      <c r="U2" s="5">
        <v>0.4</v>
      </c>
    </row>
    <row r="3" spans="1:21" ht="15" customHeight="1" thickBot="1">
      <c r="A3" s="6">
        <v>20</v>
      </c>
      <c r="B3" s="93">
        <f aca="true" t="shared" si="0" ref="B3:K18">EANMIX(B$2,$A3)</f>
        <v>0.025284426286816597</v>
      </c>
      <c r="C3" s="93">
        <f t="shared" si="0"/>
        <v>0.2781292796134949</v>
      </c>
      <c r="D3" s="93">
        <f t="shared" si="0"/>
        <v>0.5309735536575317</v>
      </c>
      <c r="E3" s="93">
        <f t="shared" si="0"/>
        <v>0.7838178277015686</v>
      </c>
      <c r="F3" s="94">
        <f t="shared" si="0"/>
        <v>1.0366626977920532</v>
      </c>
      <c r="G3" s="93">
        <f t="shared" si="0"/>
        <v>1.2895069122314453</v>
      </c>
      <c r="H3" s="93">
        <f t="shared" si="0"/>
        <v>1.5423518419265747</v>
      </c>
      <c r="I3" s="93">
        <f t="shared" si="0"/>
        <v>1.7951960563659668</v>
      </c>
      <c r="J3" s="93">
        <f t="shared" si="0"/>
        <v>2.0480403900146484</v>
      </c>
      <c r="K3" s="94">
        <f t="shared" si="0"/>
        <v>2.3008852005004883</v>
      </c>
      <c r="L3" s="93">
        <f aca="true" t="shared" si="1" ref="L3:U18">EANMIX(L$2,$A3)</f>
        <v>2.55372953414917</v>
      </c>
      <c r="M3" s="93">
        <f t="shared" si="1"/>
        <v>2.8065736293792725</v>
      </c>
      <c r="N3" s="93">
        <f t="shared" si="1"/>
        <v>3.0594191551208496</v>
      </c>
      <c r="O3" s="93">
        <f t="shared" si="1"/>
        <v>3.3122634887695312</v>
      </c>
      <c r="P3" s="94">
        <f t="shared" si="1"/>
        <v>3.565107583999634</v>
      </c>
      <c r="Q3" s="93">
        <f t="shared" si="1"/>
        <v>3.8179526329040527</v>
      </c>
      <c r="R3" s="93">
        <f t="shared" si="1"/>
        <v>4.070796966552734</v>
      </c>
      <c r="S3" s="93">
        <f t="shared" si="1"/>
        <v>4.323640823364258</v>
      </c>
      <c r="T3" s="93">
        <f t="shared" si="1"/>
        <v>4.5764851570129395</v>
      </c>
      <c r="U3" s="95">
        <f t="shared" si="1"/>
        <v>4.829329967498779</v>
      </c>
    </row>
    <row r="4" spans="1:21" ht="15" customHeight="1" thickBot="1">
      <c r="A4" s="6">
        <v>25</v>
      </c>
      <c r="B4" s="93">
        <f t="shared" si="0"/>
        <v>0.03160568326711655</v>
      </c>
      <c r="C4" s="93">
        <f t="shared" si="0"/>
        <v>0.3476613163948059</v>
      </c>
      <c r="D4" s="93">
        <f t="shared" si="0"/>
        <v>0.6637169122695923</v>
      </c>
      <c r="E4" s="93">
        <f t="shared" si="0"/>
        <v>0.9797725677490234</v>
      </c>
      <c r="F4" s="94">
        <f t="shared" si="0"/>
        <v>1.2958282232284546</v>
      </c>
      <c r="G4" s="93">
        <f t="shared" si="0"/>
        <v>1.6118837594985962</v>
      </c>
      <c r="H4" s="93">
        <f t="shared" si="0"/>
        <v>1.927940011024475</v>
      </c>
      <c r="I4" s="93">
        <f t="shared" si="0"/>
        <v>2.243994951248169</v>
      </c>
      <c r="J4" s="93">
        <f t="shared" si="0"/>
        <v>2.5600507259368896</v>
      </c>
      <c r="K4" s="94">
        <f t="shared" si="0"/>
        <v>2.8761069774627686</v>
      </c>
      <c r="L4" s="93">
        <f t="shared" si="1"/>
        <v>3.192162036895752</v>
      </c>
      <c r="M4" s="93">
        <f t="shared" si="1"/>
        <v>3.5082175731658936</v>
      </c>
      <c r="N4" s="93">
        <f t="shared" si="1"/>
        <v>3.824273109436035</v>
      </c>
      <c r="O4" s="93">
        <f t="shared" si="1"/>
        <v>4.140328884124756</v>
      </c>
      <c r="P4" s="94">
        <f t="shared" si="1"/>
        <v>4.456384658813477</v>
      </c>
      <c r="Q4" s="93">
        <f t="shared" si="1"/>
        <v>4.772439956665039</v>
      </c>
      <c r="R4" s="93">
        <f t="shared" si="1"/>
        <v>5.08849573135376</v>
      </c>
      <c r="S4" s="93">
        <f t="shared" si="1"/>
        <v>5.4045515060424805</v>
      </c>
      <c r="T4" s="93">
        <f t="shared" si="1"/>
        <v>5.720606803894043</v>
      </c>
      <c r="U4" s="95">
        <f t="shared" si="1"/>
        <v>6.036662578582764</v>
      </c>
    </row>
    <row r="5" spans="1:21" ht="15" customHeight="1" thickBot="1">
      <c r="A5" s="6">
        <v>30</v>
      </c>
      <c r="B5" s="93">
        <f t="shared" si="0"/>
        <v>0.037926338613033295</v>
      </c>
      <c r="C5" s="93">
        <f t="shared" si="0"/>
        <v>0.41719332337379456</v>
      </c>
      <c r="D5" s="93">
        <f t="shared" si="0"/>
        <v>0.7964603304862976</v>
      </c>
      <c r="E5" s="93">
        <f t="shared" si="0"/>
        <v>1.1757266521453857</v>
      </c>
      <c r="F5" s="94">
        <f t="shared" si="0"/>
        <v>1.554993748664856</v>
      </c>
      <c r="G5" s="93">
        <f t="shared" si="0"/>
        <v>1.9342601299285889</v>
      </c>
      <c r="H5" s="93">
        <f t="shared" si="0"/>
        <v>2.3135275840759277</v>
      </c>
      <c r="I5" s="93">
        <f t="shared" si="0"/>
        <v>2.692793369293213</v>
      </c>
      <c r="J5" s="93">
        <f t="shared" si="0"/>
        <v>3.0720603466033936</v>
      </c>
      <c r="K5" s="94">
        <f t="shared" si="0"/>
        <v>3.4513275623321533</v>
      </c>
      <c r="L5" s="93">
        <f t="shared" si="1"/>
        <v>3.830594539642334</v>
      </c>
      <c r="M5" s="93">
        <f t="shared" si="1"/>
        <v>4.209860324859619</v>
      </c>
      <c r="N5" s="93">
        <f t="shared" si="1"/>
        <v>4.589128494262695</v>
      </c>
      <c r="O5" s="93">
        <f t="shared" si="1"/>
        <v>4.9683942794799805</v>
      </c>
      <c r="P5" s="94">
        <f t="shared" si="1"/>
        <v>5.347661018371582</v>
      </c>
      <c r="Q5" s="93">
        <f t="shared" si="1"/>
        <v>5.726928234100342</v>
      </c>
      <c r="R5" s="93">
        <f t="shared" si="1"/>
        <v>6.106194972991943</v>
      </c>
      <c r="S5" s="93">
        <f t="shared" si="1"/>
        <v>6.4854607582092285</v>
      </c>
      <c r="T5" s="93">
        <f t="shared" si="1"/>
        <v>6.864727973937988</v>
      </c>
      <c r="U5" s="95">
        <f t="shared" si="1"/>
        <v>7.243995189666748</v>
      </c>
    </row>
    <row r="6" spans="1:21" ht="15" customHeight="1" thickBot="1">
      <c r="A6" s="6">
        <v>35</v>
      </c>
      <c r="B6" s="93">
        <f t="shared" si="0"/>
        <v>0.044247593730688095</v>
      </c>
      <c r="C6" s="93">
        <f t="shared" si="0"/>
        <v>0.4867253601551056</v>
      </c>
      <c r="D6" s="93">
        <f t="shared" si="0"/>
        <v>0.9292036890983582</v>
      </c>
      <c r="E6" s="93">
        <f t="shared" si="0"/>
        <v>1.3716808557510376</v>
      </c>
      <c r="F6" s="94">
        <f t="shared" si="0"/>
        <v>1.8141592741012573</v>
      </c>
      <c r="G6" s="93">
        <f t="shared" si="0"/>
        <v>2.256636381149292</v>
      </c>
      <c r="H6" s="93">
        <f t="shared" si="0"/>
        <v>2.6991159915924072</v>
      </c>
      <c r="I6" s="93">
        <f t="shared" si="0"/>
        <v>3.1415929794311523</v>
      </c>
      <c r="J6" s="93">
        <f t="shared" si="0"/>
        <v>3.5840702056884766</v>
      </c>
      <c r="K6" s="94">
        <f t="shared" si="0"/>
        <v>4.026548385620117</v>
      </c>
      <c r="L6" s="93">
        <f t="shared" si="1"/>
        <v>4.469027042388916</v>
      </c>
      <c r="M6" s="93">
        <f t="shared" si="1"/>
        <v>4.91150426864624</v>
      </c>
      <c r="N6" s="93">
        <f t="shared" si="1"/>
        <v>5.353982448577881</v>
      </c>
      <c r="O6" s="93">
        <f t="shared" si="1"/>
        <v>5.7964606285095215</v>
      </c>
      <c r="P6" s="94">
        <f t="shared" si="1"/>
        <v>6.238937854766846</v>
      </c>
      <c r="Q6" s="93">
        <f t="shared" si="1"/>
        <v>6.6814165115356445</v>
      </c>
      <c r="R6" s="93">
        <f t="shared" si="1"/>
        <v>7.1238932609558105</v>
      </c>
      <c r="S6" s="93">
        <f t="shared" si="1"/>
        <v>7.566371917724609</v>
      </c>
      <c r="T6" s="93">
        <f t="shared" si="1"/>
        <v>8.008849143981934</v>
      </c>
      <c r="U6" s="95">
        <f t="shared" si="1"/>
        <v>8.451327323913574</v>
      </c>
    </row>
    <row r="7" spans="1:21" ht="15" customHeight="1" thickBot="1">
      <c r="A7" s="6">
        <v>40</v>
      </c>
      <c r="B7" s="93">
        <f t="shared" si="0"/>
        <v>0.050568852573633194</v>
      </c>
      <c r="C7" s="93">
        <f t="shared" si="0"/>
        <v>0.5562585592269897</v>
      </c>
      <c r="D7" s="93">
        <f t="shared" si="0"/>
        <v>1.0619471073150635</v>
      </c>
      <c r="E7" s="93">
        <f t="shared" si="0"/>
        <v>1.5676356554031372</v>
      </c>
      <c r="F7" s="94">
        <f t="shared" si="0"/>
        <v>2.0733253955841064</v>
      </c>
      <c r="G7" s="93">
        <f t="shared" si="0"/>
        <v>2.5790138244628906</v>
      </c>
      <c r="H7" s="93">
        <f t="shared" si="0"/>
        <v>3.0847036838531494</v>
      </c>
      <c r="I7" s="93">
        <f t="shared" si="0"/>
        <v>3.5903921127319336</v>
      </c>
      <c r="J7" s="93">
        <f t="shared" si="0"/>
        <v>4.096080780029297</v>
      </c>
      <c r="K7" s="94">
        <f t="shared" si="0"/>
        <v>4.601770401000977</v>
      </c>
      <c r="L7" s="93">
        <f t="shared" si="1"/>
        <v>5.10745906829834</v>
      </c>
      <c r="M7" s="93">
        <f t="shared" si="1"/>
        <v>5.613147258758545</v>
      </c>
      <c r="N7" s="93">
        <f t="shared" si="1"/>
        <v>6.118838310241699</v>
      </c>
      <c r="O7" s="93">
        <f t="shared" si="1"/>
        <v>6.6245269775390625</v>
      </c>
      <c r="P7" s="94">
        <f t="shared" si="1"/>
        <v>7.130215167999268</v>
      </c>
      <c r="Q7" s="93">
        <f t="shared" si="1"/>
        <v>7.6359052658081055</v>
      </c>
      <c r="R7" s="93">
        <f t="shared" si="1"/>
        <v>8.141593933105469</v>
      </c>
      <c r="S7" s="93">
        <f t="shared" si="1"/>
        <v>8.647281646728516</v>
      </c>
      <c r="T7" s="93">
        <f t="shared" si="1"/>
        <v>9.152970314025879</v>
      </c>
      <c r="U7" s="95">
        <f t="shared" si="1"/>
        <v>9.658659934997559</v>
      </c>
    </row>
    <row r="8" spans="1:21" ht="15" customHeight="1" thickBot="1">
      <c r="A8" s="6">
        <v>45</v>
      </c>
      <c r="B8" s="93">
        <f t="shared" si="0"/>
        <v>0.056890107691287994</v>
      </c>
      <c r="C8" s="93">
        <f t="shared" si="0"/>
        <v>0.625789999961853</v>
      </c>
      <c r="D8" s="93">
        <f t="shared" si="0"/>
        <v>1.1946910619735718</v>
      </c>
      <c r="E8" s="93">
        <f t="shared" si="0"/>
        <v>1.763590931892395</v>
      </c>
      <c r="F8" s="94">
        <f t="shared" si="0"/>
        <v>2.332490921020508</v>
      </c>
      <c r="G8" s="93">
        <f t="shared" si="0"/>
        <v>2.901390790939331</v>
      </c>
      <c r="H8" s="93">
        <f t="shared" si="0"/>
        <v>3.47029185295105</v>
      </c>
      <c r="I8" s="93">
        <f t="shared" si="0"/>
        <v>4.039191722869873</v>
      </c>
      <c r="J8" s="93">
        <f t="shared" si="0"/>
        <v>4.608090400695801</v>
      </c>
      <c r="K8" s="94">
        <f t="shared" si="0"/>
        <v>5.176992893218994</v>
      </c>
      <c r="L8" s="93">
        <f t="shared" si="1"/>
        <v>5.745891571044922</v>
      </c>
      <c r="M8" s="93">
        <f t="shared" si="1"/>
        <v>6.314791202545166</v>
      </c>
      <c r="N8" s="93">
        <f t="shared" si="1"/>
        <v>6.883692264556885</v>
      </c>
      <c r="O8" s="93">
        <f t="shared" si="1"/>
        <v>7.452592372894287</v>
      </c>
      <c r="P8" s="94">
        <f t="shared" si="1"/>
        <v>8.021492004394531</v>
      </c>
      <c r="Q8" s="93">
        <f t="shared" si="1"/>
        <v>8.59039306640625</v>
      </c>
      <c r="R8" s="93">
        <f t="shared" si="1"/>
        <v>9.159292221069336</v>
      </c>
      <c r="S8" s="93">
        <f t="shared" si="1"/>
        <v>9.728193283081055</v>
      </c>
      <c r="T8" s="93">
        <f t="shared" si="1"/>
        <v>10.297091484069824</v>
      </c>
      <c r="U8" s="95">
        <f t="shared" si="1"/>
        <v>10.865992546081543</v>
      </c>
    </row>
    <row r="9" spans="1:21" ht="15" customHeight="1" thickBot="1">
      <c r="A9" s="6">
        <v>50</v>
      </c>
      <c r="B9" s="80">
        <f t="shared" si="0"/>
        <v>0.0632113665342331</v>
      </c>
      <c r="C9" s="80">
        <f t="shared" si="0"/>
        <v>0.6953226327896118</v>
      </c>
      <c r="D9" s="80">
        <f t="shared" si="0"/>
        <v>1.3274338245391846</v>
      </c>
      <c r="E9" s="80">
        <f t="shared" si="0"/>
        <v>1.9595451354980469</v>
      </c>
      <c r="F9" s="94">
        <f t="shared" si="0"/>
        <v>2.591656446456909</v>
      </c>
      <c r="G9" s="80">
        <f t="shared" si="0"/>
        <v>3.2237675189971924</v>
      </c>
      <c r="H9" s="80">
        <f t="shared" si="0"/>
        <v>3.85588002204895</v>
      </c>
      <c r="I9" s="80">
        <f t="shared" si="0"/>
        <v>4.487989902496338</v>
      </c>
      <c r="J9" s="80">
        <f t="shared" si="0"/>
        <v>5.120101451873779</v>
      </c>
      <c r="K9" s="94">
        <f t="shared" si="0"/>
        <v>5.752213954925537</v>
      </c>
      <c r="L9" s="80">
        <f t="shared" si="1"/>
        <v>6.384324073791504</v>
      </c>
      <c r="M9" s="80">
        <f t="shared" si="1"/>
        <v>7.016435146331787</v>
      </c>
      <c r="N9" s="80">
        <f t="shared" si="1"/>
        <v>7.64854621887207</v>
      </c>
      <c r="O9" s="80">
        <f t="shared" si="1"/>
        <v>8.280657768249512</v>
      </c>
      <c r="P9" s="94">
        <f t="shared" si="1"/>
        <v>8.912769317626953</v>
      </c>
      <c r="Q9" s="80">
        <f t="shared" si="1"/>
        <v>9.544879913330078</v>
      </c>
      <c r="R9" s="80">
        <f t="shared" si="1"/>
        <v>10.17699146270752</v>
      </c>
      <c r="S9" s="80">
        <f t="shared" si="1"/>
        <v>10.809103012084961</v>
      </c>
      <c r="T9" s="80">
        <f t="shared" si="1"/>
        <v>11.441213607788086</v>
      </c>
      <c r="U9" s="95">
        <f t="shared" si="1"/>
        <v>12.073325157165527</v>
      </c>
    </row>
    <row r="10" spans="1:21" ht="15" customHeight="1" thickBot="1">
      <c r="A10" s="6">
        <v>55</v>
      </c>
      <c r="B10" s="93">
        <f t="shared" si="0"/>
        <v>0.06953141838312149</v>
      </c>
      <c r="C10" s="93">
        <f t="shared" si="0"/>
        <v>0.7648552656173706</v>
      </c>
      <c r="D10" s="93">
        <f t="shared" si="0"/>
        <v>1.4601778984069824</v>
      </c>
      <c r="E10" s="93">
        <f t="shared" si="0"/>
        <v>2.155499219894409</v>
      </c>
      <c r="F10" s="94">
        <f t="shared" si="0"/>
        <v>2.8508219718933105</v>
      </c>
      <c r="G10" s="93">
        <f t="shared" si="0"/>
        <v>3.5461432933807373</v>
      </c>
      <c r="H10" s="93">
        <f t="shared" si="0"/>
        <v>4.241466999053955</v>
      </c>
      <c r="I10" s="93">
        <f t="shared" si="0"/>
        <v>4.936788558959961</v>
      </c>
      <c r="J10" s="93">
        <f t="shared" si="0"/>
        <v>5.632111072540283</v>
      </c>
      <c r="K10" s="94">
        <f t="shared" si="0"/>
        <v>6.3274335861206055</v>
      </c>
      <c r="L10" s="93">
        <f t="shared" si="1"/>
        <v>7.022755146026611</v>
      </c>
      <c r="M10" s="93">
        <f t="shared" si="1"/>
        <v>7.718079090118408</v>
      </c>
      <c r="N10" s="93">
        <f t="shared" si="1"/>
        <v>8.413402557373047</v>
      </c>
      <c r="O10" s="93">
        <f t="shared" si="1"/>
        <v>9.108724594116211</v>
      </c>
      <c r="P10" s="94">
        <f t="shared" si="1"/>
        <v>9.804045677185059</v>
      </c>
      <c r="Q10" s="93">
        <f t="shared" si="1"/>
        <v>10.499369621276855</v>
      </c>
      <c r="R10" s="93">
        <f t="shared" si="1"/>
        <v>11.194690704345703</v>
      </c>
      <c r="S10" s="93">
        <f t="shared" si="1"/>
        <v>11.890012741088867</v>
      </c>
      <c r="T10" s="93">
        <f t="shared" si="1"/>
        <v>12.585333824157715</v>
      </c>
      <c r="U10" s="95">
        <f t="shared" si="1"/>
        <v>13.280657768249512</v>
      </c>
    </row>
    <row r="11" spans="1:21" ht="15" customHeight="1" thickBot="1">
      <c r="A11" s="6">
        <v>60</v>
      </c>
      <c r="B11" s="93">
        <f t="shared" si="0"/>
        <v>0.07585267722606659</v>
      </c>
      <c r="C11" s="93">
        <f t="shared" si="0"/>
        <v>0.8343866467475891</v>
      </c>
      <c r="D11" s="93">
        <f t="shared" si="0"/>
        <v>1.5929206609725952</v>
      </c>
      <c r="E11" s="93">
        <f t="shared" si="0"/>
        <v>2.3514533042907715</v>
      </c>
      <c r="F11" s="94">
        <f t="shared" si="0"/>
        <v>3.109987497329712</v>
      </c>
      <c r="G11" s="93">
        <f t="shared" si="0"/>
        <v>3.8685202598571777</v>
      </c>
      <c r="H11" s="93">
        <f t="shared" si="0"/>
        <v>4.6270551681518555</v>
      </c>
      <c r="I11" s="93">
        <f t="shared" si="0"/>
        <v>5.385586738586426</v>
      </c>
      <c r="J11" s="93">
        <f t="shared" si="0"/>
        <v>6.144120693206787</v>
      </c>
      <c r="K11" s="94">
        <f t="shared" si="0"/>
        <v>6.902655124664307</v>
      </c>
      <c r="L11" s="93">
        <f t="shared" si="1"/>
        <v>7.661189079284668</v>
      </c>
      <c r="M11" s="93">
        <f t="shared" si="1"/>
        <v>8.419720649719238</v>
      </c>
      <c r="N11" s="93">
        <f t="shared" si="1"/>
        <v>9.17825698852539</v>
      </c>
      <c r="O11" s="93">
        <f t="shared" si="1"/>
        <v>9.936788558959961</v>
      </c>
      <c r="P11" s="94">
        <f t="shared" si="1"/>
        <v>10.695322036743164</v>
      </c>
      <c r="Q11" s="93">
        <f t="shared" si="1"/>
        <v>11.453856468200684</v>
      </c>
      <c r="R11" s="93">
        <f t="shared" si="1"/>
        <v>12.212389945983887</v>
      </c>
      <c r="S11" s="93">
        <f t="shared" si="1"/>
        <v>12.970921516418457</v>
      </c>
      <c r="T11" s="93">
        <f t="shared" si="1"/>
        <v>13.729455947875977</v>
      </c>
      <c r="U11" s="95">
        <f t="shared" si="1"/>
        <v>14.487990379333496</v>
      </c>
    </row>
    <row r="12" spans="1:21" ht="15" customHeight="1" thickBot="1">
      <c r="A12" s="6">
        <v>65</v>
      </c>
      <c r="B12" s="93">
        <f t="shared" si="0"/>
        <v>0.08217392861843109</v>
      </c>
      <c r="C12" s="93">
        <f t="shared" si="0"/>
        <v>0.9039192795753479</v>
      </c>
      <c r="D12" s="93">
        <f t="shared" si="0"/>
        <v>1.725663423538208</v>
      </c>
      <c r="E12" s="93">
        <f t="shared" si="0"/>
        <v>2.547407627105713</v>
      </c>
      <c r="F12" s="94">
        <f t="shared" si="0"/>
        <v>3.3691530227661133</v>
      </c>
      <c r="G12" s="93">
        <f t="shared" si="0"/>
        <v>4.190896987915039</v>
      </c>
      <c r="H12" s="93">
        <f t="shared" si="0"/>
        <v>5.012643814086914</v>
      </c>
      <c r="I12" s="93">
        <f t="shared" si="0"/>
        <v>5.83438777923584</v>
      </c>
      <c r="J12" s="93">
        <f t="shared" si="0"/>
        <v>6.656131744384766</v>
      </c>
      <c r="K12" s="94">
        <f t="shared" si="0"/>
        <v>7.47787618637085</v>
      </c>
      <c r="L12" s="93">
        <f t="shared" si="1"/>
        <v>8.299620628356934</v>
      </c>
      <c r="M12" s="93">
        <f t="shared" si="1"/>
        <v>9.12136459350586</v>
      </c>
      <c r="N12" s="93">
        <f t="shared" si="1"/>
        <v>9.943110466003418</v>
      </c>
      <c r="O12" s="93">
        <f t="shared" si="1"/>
        <v>10.76485538482666</v>
      </c>
      <c r="P12" s="94">
        <f t="shared" si="1"/>
        <v>11.586599349975586</v>
      </c>
      <c r="Q12" s="93">
        <f t="shared" si="1"/>
        <v>12.408346176147461</v>
      </c>
      <c r="R12" s="93">
        <f t="shared" si="1"/>
        <v>13.230090141296387</v>
      </c>
      <c r="S12" s="93">
        <f t="shared" si="1"/>
        <v>14.051831245422363</v>
      </c>
      <c r="T12" s="93">
        <f t="shared" si="1"/>
        <v>14.873576164245605</v>
      </c>
      <c r="U12" s="95">
        <f t="shared" si="1"/>
        <v>15.695322036743164</v>
      </c>
    </row>
    <row r="13" spans="1:21" ht="15" customHeight="1" thickBot="1">
      <c r="A13" s="6">
        <v>70</v>
      </c>
      <c r="B13" s="93">
        <f t="shared" si="0"/>
        <v>0.08849518746137619</v>
      </c>
      <c r="C13" s="93">
        <f t="shared" si="0"/>
        <v>0.9734507203102112</v>
      </c>
      <c r="D13" s="93">
        <f t="shared" si="0"/>
        <v>1.8584073781967163</v>
      </c>
      <c r="E13" s="93">
        <f t="shared" si="0"/>
        <v>2.743361711502075</v>
      </c>
      <c r="F13" s="94">
        <f t="shared" si="0"/>
        <v>3.6283185482025146</v>
      </c>
      <c r="G13" s="93">
        <f t="shared" si="0"/>
        <v>4.513272762298584</v>
      </c>
      <c r="H13" s="93">
        <f t="shared" si="0"/>
        <v>5.3982319831848145</v>
      </c>
      <c r="I13" s="93">
        <f t="shared" si="0"/>
        <v>6.283185958862305</v>
      </c>
      <c r="J13" s="93">
        <f t="shared" si="0"/>
        <v>7.168140411376953</v>
      </c>
      <c r="K13" s="94">
        <f t="shared" si="0"/>
        <v>8.053096771240234</v>
      </c>
      <c r="L13" s="93">
        <f t="shared" si="1"/>
        <v>8.938054084777832</v>
      </c>
      <c r="M13" s="93">
        <f t="shared" si="1"/>
        <v>9.82300853729248</v>
      </c>
      <c r="N13" s="93">
        <f t="shared" si="1"/>
        <v>10.707964897155762</v>
      </c>
      <c r="O13" s="93">
        <f t="shared" si="1"/>
        <v>11.592921257019043</v>
      </c>
      <c r="P13" s="94">
        <f t="shared" si="1"/>
        <v>12.477875709533691</v>
      </c>
      <c r="Q13" s="93">
        <f t="shared" si="1"/>
        <v>13.362833023071289</v>
      </c>
      <c r="R13" s="93">
        <f t="shared" si="1"/>
        <v>14.247786521911621</v>
      </c>
      <c r="S13" s="93">
        <f t="shared" si="1"/>
        <v>15.132743835449219</v>
      </c>
      <c r="T13" s="93">
        <f t="shared" si="1"/>
        <v>16.017698287963867</v>
      </c>
      <c r="U13" s="95">
        <f t="shared" si="1"/>
        <v>16.90265464782715</v>
      </c>
    </row>
    <row r="14" spans="1:21" ht="15" customHeight="1" thickBot="1">
      <c r="A14" s="6">
        <v>75</v>
      </c>
      <c r="B14" s="93">
        <f t="shared" si="0"/>
        <v>0.09481523931026459</v>
      </c>
      <c r="C14" s="93">
        <f t="shared" si="0"/>
        <v>1.0429832935333252</v>
      </c>
      <c r="D14" s="93">
        <f t="shared" si="0"/>
        <v>1.9911502599716187</v>
      </c>
      <c r="E14" s="93">
        <f t="shared" si="0"/>
        <v>2.939316987991333</v>
      </c>
      <c r="F14" s="94">
        <f t="shared" si="0"/>
        <v>3.887484073638916</v>
      </c>
      <c r="G14" s="93">
        <f t="shared" si="0"/>
        <v>4.83565092086792</v>
      </c>
      <c r="H14" s="93">
        <f t="shared" si="0"/>
        <v>5.783817768096924</v>
      </c>
      <c r="I14" s="93">
        <f t="shared" si="0"/>
        <v>6.731984615325928</v>
      </c>
      <c r="J14" s="93">
        <f t="shared" si="0"/>
        <v>7.680151462554932</v>
      </c>
      <c r="K14" s="94">
        <f t="shared" si="0"/>
        <v>8.628318786621094</v>
      </c>
      <c r="L14" s="93">
        <f t="shared" si="1"/>
        <v>9.576485633850098</v>
      </c>
      <c r="M14" s="93">
        <f t="shared" si="1"/>
        <v>10.524652481079102</v>
      </c>
      <c r="N14" s="93">
        <f t="shared" si="1"/>
        <v>11.472821235656738</v>
      </c>
      <c r="O14" s="93">
        <f t="shared" si="1"/>
        <v>12.42098617553711</v>
      </c>
      <c r="P14" s="94">
        <f t="shared" si="1"/>
        <v>13.369153022766113</v>
      </c>
      <c r="Q14" s="93">
        <f t="shared" si="1"/>
        <v>14.31732177734375</v>
      </c>
      <c r="R14" s="93">
        <f t="shared" si="1"/>
        <v>15.265486717224121</v>
      </c>
      <c r="S14" s="93">
        <f t="shared" si="1"/>
        <v>16.213653564453125</v>
      </c>
      <c r="T14" s="93">
        <f t="shared" si="1"/>
        <v>17.16181755065918</v>
      </c>
      <c r="U14" s="95">
        <f t="shared" si="1"/>
        <v>18.109987258911133</v>
      </c>
    </row>
    <row r="15" spans="1:21" ht="15" customHeight="1" thickBot="1">
      <c r="A15" s="6">
        <v>80</v>
      </c>
      <c r="B15" s="93">
        <f t="shared" si="0"/>
        <v>0.10113770514726639</v>
      </c>
      <c r="C15" s="93">
        <f t="shared" si="0"/>
        <v>1.1125171184539795</v>
      </c>
      <c r="D15" s="93">
        <f t="shared" si="0"/>
        <v>2.123894214630127</v>
      </c>
      <c r="E15" s="93">
        <f t="shared" si="0"/>
        <v>3.1352713108062744</v>
      </c>
      <c r="F15" s="94">
        <f t="shared" si="0"/>
        <v>4.146650791168213</v>
      </c>
      <c r="G15" s="93">
        <f t="shared" si="0"/>
        <v>5.158027648925781</v>
      </c>
      <c r="H15" s="93">
        <f t="shared" si="0"/>
        <v>6.169407367706299</v>
      </c>
      <c r="I15" s="93">
        <f t="shared" si="0"/>
        <v>7.180784225463867</v>
      </c>
      <c r="J15" s="93">
        <f t="shared" si="0"/>
        <v>8.192161560058594</v>
      </c>
      <c r="K15" s="94">
        <f t="shared" si="0"/>
        <v>9.203540802001953</v>
      </c>
      <c r="L15" s="93">
        <f t="shared" si="1"/>
        <v>10.21491813659668</v>
      </c>
      <c r="M15" s="93">
        <f t="shared" si="1"/>
        <v>11.22629451751709</v>
      </c>
      <c r="N15" s="93">
        <f t="shared" si="1"/>
        <v>12.237676620483398</v>
      </c>
      <c r="O15" s="93">
        <f t="shared" si="1"/>
        <v>13.249053955078125</v>
      </c>
      <c r="P15" s="94">
        <f t="shared" si="1"/>
        <v>14.260430335998535</v>
      </c>
      <c r="Q15" s="93">
        <f t="shared" si="1"/>
        <v>15.271810531616211</v>
      </c>
      <c r="R15" s="93">
        <f t="shared" si="1"/>
        <v>16.283187866210938</v>
      </c>
      <c r="S15" s="93">
        <f t="shared" si="1"/>
        <v>17.29456329345703</v>
      </c>
      <c r="T15" s="93">
        <f t="shared" si="1"/>
        <v>18.305940628051758</v>
      </c>
      <c r="U15" s="95">
        <f t="shared" si="1"/>
        <v>19.317319869995117</v>
      </c>
    </row>
    <row r="16" spans="1:21" ht="15" customHeight="1" thickBot="1">
      <c r="A16" s="6">
        <v>85</v>
      </c>
      <c r="B16" s="93">
        <f t="shared" si="0"/>
        <v>0.10746016353368759</v>
      </c>
      <c r="C16" s="93">
        <f t="shared" si="0"/>
        <v>1.1820497512817383</v>
      </c>
      <c r="D16" s="93">
        <f t="shared" si="0"/>
        <v>2.2566394805908203</v>
      </c>
      <c r="E16" s="93">
        <f t="shared" si="0"/>
        <v>3.3312265872955322</v>
      </c>
      <c r="F16" s="94">
        <f t="shared" si="0"/>
        <v>4.405816078186035</v>
      </c>
      <c r="G16" s="93">
        <f t="shared" si="0"/>
        <v>5.480403423309326</v>
      </c>
      <c r="H16" s="93">
        <f t="shared" si="0"/>
        <v>6.554995536804199</v>
      </c>
      <c r="I16" s="93">
        <f t="shared" si="0"/>
        <v>7.629582405090332</v>
      </c>
      <c r="J16" s="93">
        <f t="shared" si="0"/>
        <v>8.704172134399414</v>
      </c>
      <c r="K16" s="94">
        <f t="shared" si="0"/>
        <v>9.778763771057129</v>
      </c>
      <c r="L16" s="93">
        <f t="shared" si="1"/>
        <v>10.853351593017578</v>
      </c>
      <c r="M16" s="93">
        <f t="shared" si="1"/>
        <v>11.927938461303711</v>
      </c>
      <c r="N16" s="93">
        <f t="shared" si="1"/>
        <v>13.002531051635742</v>
      </c>
      <c r="O16" s="93">
        <f t="shared" si="1"/>
        <v>14.077117919921875</v>
      </c>
      <c r="P16" s="94">
        <f t="shared" si="1"/>
        <v>15.151707649230957</v>
      </c>
      <c r="Q16" s="93">
        <f t="shared" si="1"/>
        <v>16.22629737854004</v>
      </c>
      <c r="R16" s="93">
        <f t="shared" si="1"/>
        <v>17.300886154174805</v>
      </c>
      <c r="S16" s="93">
        <f t="shared" si="1"/>
        <v>18.375473022460938</v>
      </c>
      <c r="T16" s="93">
        <f t="shared" si="1"/>
        <v>19.450061798095703</v>
      </c>
      <c r="U16" s="95">
        <f t="shared" si="1"/>
        <v>20.5246524810791</v>
      </c>
    </row>
    <row r="17" spans="1:21" ht="15" customHeight="1" thickBot="1">
      <c r="A17" s="6">
        <v>90</v>
      </c>
      <c r="B17" s="93">
        <f t="shared" si="0"/>
        <v>0.11378021538257599</v>
      </c>
      <c r="C17" s="93">
        <f t="shared" si="0"/>
        <v>1.251579999923706</v>
      </c>
      <c r="D17" s="93">
        <f t="shared" si="0"/>
        <v>2.3893821239471436</v>
      </c>
      <c r="E17" s="93">
        <f t="shared" si="0"/>
        <v>3.52718186378479</v>
      </c>
      <c r="F17" s="94">
        <f t="shared" si="0"/>
        <v>4.664981842041016</v>
      </c>
      <c r="G17" s="93">
        <f t="shared" si="0"/>
        <v>5.802781581878662</v>
      </c>
      <c r="H17" s="93">
        <f t="shared" si="0"/>
        <v>6.9405837059021</v>
      </c>
      <c r="I17" s="93">
        <f t="shared" si="0"/>
        <v>8.078383445739746</v>
      </c>
      <c r="J17" s="93">
        <f t="shared" si="0"/>
        <v>9.216180801391602</v>
      </c>
      <c r="K17" s="94">
        <f t="shared" si="0"/>
        <v>10.353985786437988</v>
      </c>
      <c r="L17" s="93">
        <f t="shared" si="1"/>
        <v>11.491783142089844</v>
      </c>
      <c r="M17" s="93">
        <f t="shared" si="1"/>
        <v>12.629582405090332</v>
      </c>
      <c r="N17" s="93">
        <f t="shared" si="1"/>
        <v>13.76738452911377</v>
      </c>
      <c r="O17" s="93">
        <f t="shared" si="1"/>
        <v>14.905184745788574</v>
      </c>
      <c r="P17" s="94">
        <f t="shared" si="1"/>
        <v>16.042984008789062</v>
      </c>
      <c r="Q17" s="93">
        <f t="shared" si="1"/>
        <v>17.1807861328125</v>
      </c>
      <c r="R17" s="93">
        <f t="shared" si="1"/>
        <v>18.318584442138672</v>
      </c>
      <c r="S17" s="93">
        <f t="shared" si="1"/>
        <v>19.45638656616211</v>
      </c>
      <c r="T17" s="93">
        <f t="shared" si="1"/>
        <v>20.59418296813965</v>
      </c>
      <c r="U17" s="95">
        <f t="shared" si="1"/>
        <v>21.731985092163086</v>
      </c>
    </row>
    <row r="18" spans="1:21" ht="15" customHeight="1" thickBot="1">
      <c r="A18" s="6">
        <v>95</v>
      </c>
      <c r="B18" s="93">
        <f t="shared" si="0"/>
        <v>0.12010026723146439</v>
      </c>
      <c r="C18" s="93">
        <f t="shared" si="0"/>
        <v>1.3211126327514648</v>
      </c>
      <c r="D18" s="93">
        <f t="shared" si="0"/>
        <v>2.522125005722046</v>
      </c>
      <c r="E18" s="93">
        <f t="shared" si="0"/>
        <v>3.723134994506836</v>
      </c>
      <c r="F18" s="94">
        <f t="shared" si="0"/>
        <v>4.924147129058838</v>
      </c>
      <c r="G18" s="93">
        <f t="shared" si="0"/>
        <v>6.125157356262207</v>
      </c>
      <c r="H18" s="93">
        <f t="shared" si="0"/>
        <v>7.326171875</v>
      </c>
      <c r="I18" s="93">
        <f t="shared" si="0"/>
        <v>8.527181625366211</v>
      </c>
      <c r="J18" s="93">
        <f t="shared" si="0"/>
        <v>9.728191375732422</v>
      </c>
      <c r="K18" s="94">
        <f t="shared" si="0"/>
        <v>10.929206848144531</v>
      </c>
      <c r="L18" s="93">
        <f t="shared" si="1"/>
        <v>12.130216598510742</v>
      </c>
      <c r="M18" s="93">
        <f t="shared" si="1"/>
        <v>13.331226348876953</v>
      </c>
      <c r="N18" s="93">
        <f t="shared" si="1"/>
        <v>14.532238960266113</v>
      </c>
      <c r="O18" s="93">
        <f t="shared" si="1"/>
        <v>15.733248710632324</v>
      </c>
      <c r="P18" s="94">
        <f t="shared" si="1"/>
        <v>16.934261322021484</v>
      </c>
      <c r="Q18" s="93">
        <f t="shared" si="1"/>
        <v>18.135272979736328</v>
      </c>
      <c r="R18" s="93">
        <f t="shared" si="1"/>
        <v>19.336286544799805</v>
      </c>
      <c r="S18" s="93">
        <f t="shared" si="1"/>
        <v>20.53729248046875</v>
      </c>
      <c r="T18" s="93">
        <f t="shared" si="1"/>
        <v>21.738306045532227</v>
      </c>
      <c r="U18" s="95">
        <f t="shared" si="1"/>
        <v>22.93931770324707</v>
      </c>
    </row>
    <row r="19" spans="1:21" ht="15" customHeight="1" thickBot="1">
      <c r="A19" s="6">
        <v>100</v>
      </c>
      <c r="B19" s="80">
        <f aca="true" t="shared" si="2" ref="B19:K43">EANMIX(B$2,$A19)</f>
        <v>0.1264227330684662</v>
      </c>
      <c r="C19" s="80">
        <f t="shared" si="2"/>
        <v>1.3906452655792236</v>
      </c>
      <c r="D19" s="80">
        <f t="shared" si="2"/>
        <v>2.654867649078369</v>
      </c>
      <c r="E19" s="80">
        <f t="shared" si="2"/>
        <v>3.9190902709960938</v>
      </c>
      <c r="F19" s="94">
        <f t="shared" si="2"/>
        <v>5.183312892913818</v>
      </c>
      <c r="G19" s="80">
        <f t="shared" si="2"/>
        <v>6.447535037994385</v>
      </c>
      <c r="H19" s="80">
        <f t="shared" si="2"/>
        <v>7.7117600440979</v>
      </c>
      <c r="I19" s="80">
        <f t="shared" si="2"/>
        <v>8.975979804992676</v>
      </c>
      <c r="J19" s="80">
        <f t="shared" si="2"/>
        <v>10.240202903747559</v>
      </c>
      <c r="K19" s="94">
        <f t="shared" si="2"/>
        <v>11.504427909851074</v>
      </c>
      <c r="L19" s="80">
        <f aca="true" t="shared" si="3" ref="L19:U43">EANMIX(L$2,$A19)</f>
        <v>12.768648147583008</v>
      </c>
      <c r="M19" s="80">
        <f t="shared" si="3"/>
        <v>14.032870292663574</v>
      </c>
      <c r="N19" s="80">
        <f t="shared" si="3"/>
        <v>15.29709243774414</v>
      </c>
      <c r="O19" s="80">
        <f t="shared" si="3"/>
        <v>16.561315536499023</v>
      </c>
      <c r="P19" s="94">
        <f t="shared" si="3"/>
        <v>17.825538635253906</v>
      </c>
      <c r="Q19" s="80">
        <f t="shared" si="3"/>
        <v>19.089759826660156</v>
      </c>
      <c r="R19" s="80">
        <f t="shared" si="3"/>
        <v>20.35398292541504</v>
      </c>
      <c r="S19" s="80">
        <f t="shared" si="3"/>
        <v>21.618206024169922</v>
      </c>
      <c r="T19" s="80">
        <f t="shared" si="3"/>
        <v>22.882427215576172</v>
      </c>
      <c r="U19" s="95">
        <f t="shared" si="3"/>
        <v>24.146650314331055</v>
      </c>
    </row>
    <row r="20" spans="1:21" ht="15" customHeight="1" thickBot="1">
      <c r="A20" s="6">
        <v>105</v>
      </c>
      <c r="B20" s="93">
        <f t="shared" si="2"/>
        <v>0.132742777466774</v>
      </c>
      <c r="C20" s="93">
        <f t="shared" si="2"/>
        <v>1.4601778984069824</v>
      </c>
      <c r="D20" s="93">
        <f t="shared" si="2"/>
        <v>2.7876105308532715</v>
      </c>
      <c r="E20" s="93">
        <f t="shared" si="2"/>
        <v>4.1150431632995605</v>
      </c>
      <c r="F20" s="94">
        <f t="shared" si="2"/>
        <v>5.442478179931641</v>
      </c>
      <c r="G20" s="93">
        <f t="shared" si="2"/>
        <v>6.76991081237793</v>
      </c>
      <c r="H20" s="93">
        <f t="shared" si="2"/>
        <v>8.097346305847168</v>
      </c>
      <c r="I20" s="93">
        <f t="shared" si="2"/>
        <v>9.424778938293457</v>
      </c>
      <c r="J20" s="93">
        <f t="shared" si="2"/>
        <v>10.752211570739746</v>
      </c>
      <c r="K20" s="94">
        <f t="shared" si="2"/>
        <v>12.079648971557617</v>
      </c>
      <c r="L20" s="93">
        <f t="shared" si="3"/>
        <v>13.407078742980957</v>
      </c>
      <c r="M20" s="93">
        <f t="shared" si="3"/>
        <v>14.734511375427246</v>
      </c>
      <c r="N20" s="93">
        <f t="shared" si="3"/>
        <v>16.061948776245117</v>
      </c>
      <c r="O20" s="93">
        <f t="shared" si="3"/>
        <v>17.389381408691406</v>
      </c>
      <c r="P20" s="94">
        <f t="shared" si="3"/>
        <v>18.716814041137695</v>
      </c>
      <c r="Q20" s="93">
        <f t="shared" si="3"/>
        <v>20.044252395629883</v>
      </c>
      <c r="R20" s="93">
        <f t="shared" si="3"/>
        <v>21.371685028076172</v>
      </c>
      <c r="S20" s="93">
        <f t="shared" si="3"/>
        <v>22.699111938476562</v>
      </c>
      <c r="T20" s="93">
        <f t="shared" si="3"/>
        <v>24.02654457092285</v>
      </c>
      <c r="U20" s="95">
        <f t="shared" si="3"/>
        <v>25.35398292541504</v>
      </c>
    </row>
    <row r="21" spans="1:21" ht="15" customHeight="1" thickBot="1">
      <c r="A21" s="6">
        <v>110</v>
      </c>
      <c r="B21" s="93">
        <f t="shared" si="2"/>
        <v>0.13906283676624298</v>
      </c>
      <c r="C21" s="93">
        <f t="shared" si="2"/>
        <v>1.5297105312347412</v>
      </c>
      <c r="D21" s="93">
        <f t="shared" si="2"/>
        <v>2.920355796813965</v>
      </c>
      <c r="E21" s="93">
        <f t="shared" si="2"/>
        <v>4.310998439788818</v>
      </c>
      <c r="F21" s="94">
        <f t="shared" si="2"/>
        <v>5.701643943786621</v>
      </c>
      <c r="G21" s="93">
        <f t="shared" si="2"/>
        <v>7.092286586761475</v>
      </c>
      <c r="H21" s="93">
        <f t="shared" si="2"/>
        <v>8.48293399810791</v>
      </c>
      <c r="I21" s="93">
        <f t="shared" si="2"/>
        <v>9.873577117919922</v>
      </c>
      <c r="J21" s="93">
        <f t="shared" si="2"/>
        <v>11.264222145080566</v>
      </c>
      <c r="K21" s="94">
        <f t="shared" si="2"/>
        <v>12.654867172241211</v>
      </c>
      <c r="L21" s="93">
        <f t="shared" si="3"/>
        <v>14.045510292053223</v>
      </c>
      <c r="M21" s="93">
        <f t="shared" si="3"/>
        <v>15.436158180236816</v>
      </c>
      <c r="N21" s="93">
        <f t="shared" si="3"/>
        <v>16.826805114746094</v>
      </c>
      <c r="O21" s="93">
        <f t="shared" si="3"/>
        <v>18.217449188232422</v>
      </c>
      <c r="P21" s="94">
        <f t="shared" si="3"/>
        <v>19.608091354370117</v>
      </c>
      <c r="Q21" s="93">
        <f t="shared" si="3"/>
        <v>20.99873924255371</v>
      </c>
      <c r="R21" s="93">
        <f t="shared" si="3"/>
        <v>22.389381408691406</v>
      </c>
      <c r="S21" s="93">
        <f t="shared" si="3"/>
        <v>23.780025482177734</v>
      </c>
      <c r="T21" s="93">
        <f t="shared" si="3"/>
        <v>25.17066764831543</v>
      </c>
      <c r="U21" s="95">
        <f t="shared" si="3"/>
        <v>26.561315536499023</v>
      </c>
    </row>
    <row r="22" spans="1:21" ht="15" customHeight="1" thickBot="1">
      <c r="A22" s="6">
        <v>115</v>
      </c>
      <c r="B22" s="93">
        <f t="shared" si="2"/>
        <v>0.14538529515266418</v>
      </c>
      <c r="C22" s="93">
        <f t="shared" si="2"/>
        <v>1.5992406606674194</v>
      </c>
      <c r="D22" s="93">
        <f t="shared" si="2"/>
        <v>3.053098440170288</v>
      </c>
      <c r="E22" s="93">
        <f t="shared" si="2"/>
        <v>4.506951332092285</v>
      </c>
      <c r="F22" s="94">
        <f t="shared" si="2"/>
        <v>5.960809230804443</v>
      </c>
      <c r="G22" s="93">
        <f t="shared" si="2"/>
        <v>7.4146647453308105</v>
      </c>
      <c r="H22" s="93">
        <f t="shared" si="2"/>
        <v>8.868522644042969</v>
      </c>
      <c r="I22" s="93">
        <f t="shared" si="2"/>
        <v>10.322378158569336</v>
      </c>
      <c r="J22" s="93">
        <f t="shared" si="2"/>
        <v>11.776230812072754</v>
      </c>
      <c r="K22" s="94">
        <f t="shared" si="2"/>
        <v>13.230088233947754</v>
      </c>
      <c r="L22" s="93">
        <f t="shared" si="3"/>
        <v>14.68394660949707</v>
      </c>
      <c r="M22" s="93">
        <f t="shared" si="3"/>
        <v>16.137800216674805</v>
      </c>
      <c r="N22" s="93">
        <f t="shared" si="3"/>
        <v>17.591657638549805</v>
      </c>
      <c r="O22" s="93">
        <f t="shared" si="3"/>
        <v>19.045515060424805</v>
      </c>
      <c r="P22" s="94">
        <f t="shared" si="3"/>
        <v>20.49936866760254</v>
      </c>
      <c r="Q22" s="93">
        <f t="shared" si="3"/>
        <v>21.95322608947754</v>
      </c>
      <c r="R22" s="93">
        <f t="shared" si="3"/>
        <v>23.407079696655273</v>
      </c>
      <c r="S22" s="93">
        <f t="shared" si="3"/>
        <v>24.860937118530273</v>
      </c>
      <c r="T22" s="93">
        <f t="shared" si="3"/>
        <v>26.314788818359375</v>
      </c>
      <c r="U22" s="95">
        <f t="shared" si="3"/>
        <v>27.768648147583008</v>
      </c>
    </row>
    <row r="23" spans="1:21" ht="15" customHeight="1" thickBot="1">
      <c r="A23" s="6">
        <v>120</v>
      </c>
      <c r="B23" s="93">
        <f t="shared" si="2"/>
        <v>0.15170535445213318</v>
      </c>
      <c r="C23" s="93">
        <f t="shared" si="2"/>
        <v>1.6687732934951782</v>
      </c>
      <c r="D23" s="93">
        <f t="shared" si="2"/>
        <v>3.1858413219451904</v>
      </c>
      <c r="E23" s="93">
        <f t="shared" si="2"/>
        <v>4.702906608581543</v>
      </c>
      <c r="F23" s="94">
        <f t="shared" si="2"/>
        <v>6.219974994659424</v>
      </c>
      <c r="G23" s="93">
        <f t="shared" si="2"/>
        <v>7.7370405197143555</v>
      </c>
      <c r="H23" s="93">
        <f t="shared" si="2"/>
        <v>9.254110336303711</v>
      </c>
      <c r="I23" s="93">
        <f t="shared" si="2"/>
        <v>10.771173477172852</v>
      </c>
      <c r="J23" s="93">
        <f t="shared" si="2"/>
        <v>12.288241386413574</v>
      </c>
      <c r="K23" s="94">
        <f t="shared" si="2"/>
        <v>13.805310249328613</v>
      </c>
      <c r="L23" s="93">
        <f t="shared" si="3"/>
        <v>15.322378158569336</v>
      </c>
      <c r="M23" s="93">
        <f t="shared" si="3"/>
        <v>16.839441299438477</v>
      </c>
      <c r="N23" s="93">
        <f t="shared" si="3"/>
        <v>18.35651397705078</v>
      </c>
      <c r="O23" s="93">
        <f t="shared" si="3"/>
        <v>19.873577117919922</v>
      </c>
      <c r="P23" s="94">
        <f t="shared" si="3"/>
        <v>21.390644073486328</v>
      </c>
      <c r="Q23" s="93">
        <f t="shared" si="3"/>
        <v>22.907712936401367</v>
      </c>
      <c r="R23" s="93">
        <f t="shared" si="3"/>
        <v>24.424779891967773</v>
      </c>
      <c r="S23" s="93">
        <f t="shared" si="3"/>
        <v>25.941843032836914</v>
      </c>
      <c r="T23" s="93">
        <f t="shared" si="3"/>
        <v>27.458911895751953</v>
      </c>
      <c r="U23" s="95">
        <f t="shared" si="3"/>
        <v>28.975980758666992</v>
      </c>
    </row>
    <row r="24" spans="1:21" ht="15" customHeight="1" thickBot="1">
      <c r="A24" s="6">
        <v>125</v>
      </c>
      <c r="B24" s="93">
        <f t="shared" si="2"/>
        <v>0.15802781283855438</v>
      </c>
      <c r="C24" s="93">
        <f t="shared" si="2"/>
        <v>1.738305926322937</v>
      </c>
      <c r="D24" s="93">
        <f t="shared" si="2"/>
        <v>3.3185839653015137</v>
      </c>
      <c r="E24" s="93">
        <f t="shared" si="2"/>
        <v>4.898862361907959</v>
      </c>
      <c r="F24" s="94">
        <f t="shared" si="2"/>
        <v>6.479140281677246</v>
      </c>
      <c r="G24" s="93">
        <f t="shared" si="2"/>
        <v>8.059418678283691</v>
      </c>
      <c r="H24" s="93">
        <f t="shared" si="2"/>
        <v>9.63969612121582</v>
      </c>
      <c r="I24" s="93">
        <f t="shared" si="2"/>
        <v>11.219974517822266</v>
      </c>
      <c r="J24" s="93">
        <f t="shared" si="2"/>
        <v>12.800252914428711</v>
      </c>
      <c r="K24" s="94">
        <f t="shared" si="2"/>
        <v>14.380531311035156</v>
      </c>
      <c r="L24" s="93">
        <f t="shared" si="3"/>
        <v>15.960808753967285</v>
      </c>
      <c r="M24" s="93">
        <f t="shared" si="3"/>
        <v>17.541088104248047</v>
      </c>
      <c r="N24" s="93">
        <f t="shared" si="3"/>
        <v>19.12136459350586</v>
      </c>
      <c r="O24" s="93">
        <f t="shared" si="3"/>
        <v>20.701642990112305</v>
      </c>
      <c r="P24" s="94">
        <f t="shared" si="3"/>
        <v>22.28192138671875</v>
      </c>
      <c r="Q24" s="93">
        <f t="shared" si="3"/>
        <v>23.862199783325195</v>
      </c>
      <c r="R24" s="93">
        <f t="shared" si="3"/>
        <v>25.44247817993164</v>
      </c>
      <c r="S24" s="93">
        <f t="shared" si="3"/>
        <v>27.022756576538086</v>
      </c>
      <c r="T24" s="93">
        <f t="shared" si="3"/>
        <v>28.60303497314453</v>
      </c>
      <c r="U24" s="95">
        <f t="shared" si="3"/>
        <v>30.183311462402344</v>
      </c>
    </row>
    <row r="25" spans="1:21" ht="15" customHeight="1" thickBot="1">
      <c r="A25" s="6">
        <v>130</v>
      </c>
      <c r="B25" s="93">
        <f t="shared" si="2"/>
        <v>0.16434785723686218</v>
      </c>
      <c r="C25" s="93">
        <f t="shared" si="2"/>
        <v>1.8078385591506958</v>
      </c>
      <c r="D25" s="93">
        <f t="shared" si="2"/>
        <v>3.451326847076416</v>
      </c>
      <c r="E25" s="93">
        <f t="shared" si="2"/>
        <v>5.094815254211426</v>
      </c>
      <c r="F25" s="94">
        <f t="shared" si="2"/>
        <v>6.738306045532227</v>
      </c>
      <c r="G25" s="93">
        <f t="shared" si="2"/>
        <v>8.381793975830078</v>
      </c>
      <c r="H25" s="93">
        <f t="shared" si="2"/>
        <v>10.025287628173828</v>
      </c>
      <c r="I25" s="93">
        <f t="shared" si="2"/>
        <v>11.66877555847168</v>
      </c>
      <c r="J25" s="93">
        <f t="shared" si="2"/>
        <v>13.312263488769531</v>
      </c>
      <c r="K25" s="94">
        <f t="shared" si="2"/>
        <v>14.9557523727417</v>
      </c>
      <c r="L25" s="93">
        <f t="shared" si="3"/>
        <v>16.599241256713867</v>
      </c>
      <c r="M25" s="93">
        <f t="shared" si="3"/>
        <v>18.24272918701172</v>
      </c>
      <c r="N25" s="93">
        <f t="shared" si="3"/>
        <v>19.886220932006836</v>
      </c>
      <c r="O25" s="93">
        <f t="shared" si="3"/>
        <v>21.52971076965332</v>
      </c>
      <c r="P25" s="94">
        <f t="shared" si="3"/>
        <v>23.173198699951172</v>
      </c>
      <c r="Q25" s="93">
        <f t="shared" si="3"/>
        <v>24.816692352294922</v>
      </c>
      <c r="R25" s="93">
        <f t="shared" si="3"/>
        <v>26.460180282592773</v>
      </c>
      <c r="S25" s="93">
        <f t="shared" si="3"/>
        <v>28.103662490844727</v>
      </c>
      <c r="T25" s="93">
        <f t="shared" si="3"/>
        <v>29.74715232849121</v>
      </c>
      <c r="U25" s="95">
        <f t="shared" si="3"/>
        <v>31.390644073486328</v>
      </c>
    </row>
    <row r="26" spans="1:21" ht="15" customHeight="1" thickBot="1">
      <c r="A26" s="6">
        <v>135</v>
      </c>
      <c r="B26" s="93">
        <f t="shared" si="2"/>
        <v>0.17066791653633118</v>
      </c>
      <c r="C26" s="93">
        <f t="shared" si="2"/>
        <v>1.8773711919784546</v>
      </c>
      <c r="D26" s="93">
        <f t="shared" si="2"/>
        <v>3.5840721130371094</v>
      </c>
      <c r="E26" s="93">
        <f t="shared" si="2"/>
        <v>5.290768146514893</v>
      </c>
      <c r="F26" s="94">
        <f t="shared" si="2"/>
        <v>6.997471332550049</v>
      </c>
      <c r="G26" s="93">
        <f t="shared" si="2"/>
        <v>8.704170227050781</v>
      </c>
      <c r="H26" s="93">
        <f t="shared" si="2"/>
        <v>10.410873413085938</v>
      </c>
      <c r="I26" s="93">
        <f t="shared" si="2"/>
        <v>12.117571830749512</v>
      </c>
      <c r="J26" s="93">
        <f t="shared" si="2"/>
        <v>13.824270248413086</v>
      </c>
      <c r="K26" s="94">
        <f t="shared" si="2"/>
        <v>15.530973434448242</v>
      </c>
      <c r="L26" s="93">
        <f t="shared" si="3"/>
        <v>17.2376708984375</v>
      </c>
      <c r="M26" s="93">
        <f t="shared" si="3"/>
        <v>18.944374084472656</v>
      </c>
      <c r="N26" s="93">
        <f t="shared" si="3"/>
        <v>20.651079177856445</v>
      </c>
      <c r="O26" s="93">
        <f t="shared" si="3"/>
        <v>22.357776641845703</v>
      </c>
      <c r="P26" s="94">
        <f t="shared" si="3"/>
        <v>24.064476013183594</v>
      </c>
      <c r="Q26" s="93">
        <f t="shared" si="3"/>
        <v>25.77117919921875</v>
      </c>
      <c r="R26" s="93">
        <f t="shared" si="3"/>
        <v>27.477876663208008</v>
      </c>
      <c r="S26" s="93">
        <f t="shared" si="3"/>
        <v>29.1845760345459</v>
      </c>
      <c r="T26" s="93">
        <f t="shared" si="3"/>
        <v>30.891273498535156</v>
      </c>
      <c r="U26" s="95">
        <f t="shared" si="3"/>
        <v>32.59797668457031</v>
      </c>
    </row>
    <row r="27" spans="1:21" ht="15" customHeight="1" thickBot="1">
      <c r="A27" s="6">
        <v>140</v>
      </c>
      <c r="B27" s="93">
        <f t="shared" si="2"/>
        <v>0.17699037492275238</v>
      </c>
      <c r="C27" s="93">
        <f t="shared" si="2"/>
        <v>1.9469014406204224</v>
      </c>
      <c r="D27" s="93">
        <f t="shared" si="2"/>
        <v>3.7168147563934326</v>
      </c>
      <c r="E27" s="93">
        <f t="shared" si="2"/>
        <v>5.48672342300415</v>
      </c>
      <c r="F27" s="94">
        <f t="shared" si="2"/>
        <v>7.256637096405029</v>
      </c>
      <c r="G27" s="93">
        <f t="shared" si="2"/>
        <v>9.026545524597168</v>
      </c>
      <c r="H27" s="93">
        <f t="shared" si="2"/>
        <v>10.796463966369629</v>
      </c>
      <c r="I27" s="93">
        <f t="shared" si="2"/>
        <v>12.56637191772461</v>
      </c>
      <c r="J27" s="93">
        <f t="shared" si="2"/>
        <v>14.336280822753906</v>
      </c>
      <c r="K27" s="94">
        <f t="shared" si="2"/>
        <v>16.10619354248047</v>
      </c>
      <c r="L27" s="93">
        <f t="shared" si="3"/>
        <v>17.876108169555664</v>
      </c>
      <c r="M27" s="93">
        <f t="shared" si="3"/>
        <v>19.64601707458496</v>
      </c>
      <c r="N27" s="93">
        <f t="shared" si="3"/>
        <v>21.415929794311523</v>
      </c>
      <c r="O27" s="93">
        <f t="shared" si="3"/>
        <v>23.185842514038086</v>
      </c>
      <c r="P27" s="94">
        <f t="shared" si="3"/>
        <v>24.955751419067383</v>
      </c>
      <c r="Q27" s="93">
        <f t="shared" si="3"/>
        <v>26.725666046142578</v>
      </c>
      <c r="R27" s="93">
        <f t="shared" si="3"/>
        <v>28.495573043823242</v>
      </c>
      <c r="S27" s="93">
        <f t="shared" si="3"/>
        <v>30.265487670898438</v>
      </c>
      <c r="T27" s="93">
        <f t="shared" si="3"/>
        <v>32.035396575927734</v>
      </c>
      <c r="U27" s="95">
        <f t="shared" si="3"/>
        <v>33.8053092956543</v>
      </c>
    </row>
    <row r="28" spans="1:21" ht="15" customHeight="1" thickBot="1">
      <c r="A28" s="6">
        <v>145</v>
      </c>
      <c r="B28" s="93">
        <f t="shared" si="2"/>
        <v>0.18331043422222137</v>
      </c>
      <c r="C28" s="93">
        <f t="shared" si="2"/>
        <v>2.0164339542388916</v>
      </c>
      <c r="D28" s="93">
        <f t="shared" si="2"/>
        <v>3.849560022354126</v>
      </c>
      <c r="E28" s="93">
        <f t="shared" si="2"/>
        <v>5.682678699493408</v>
      </c>
      <c r="F28" s="94">
        <f t="shared" si="2"/>
        <v>7.515802383422852</v>
      </c>
      <c r="G28" s="93">
        <f t="shared" si="2"/>
        <v>9.348920822143555</v>
      </c>
      <c r="H28" s="93">
        <f t="shared" si="2"/>
        <v>11.182049751281738</v>
      </c>
      <c r="I28" s="93">
        <f t="shared" si="2"/>
        <v>13.015168190002441</v>
      </c>
      <c r="J28" s="93">
        <f t="shared" si="2"/>
        <v>14.848292350769043</v>
      </c>
      <c r="K28" s="94">
        <f t="shared" si="2"/>
        <v>16.681415557861328</v>
      </c>
      <c r="L28" s="93">
        <f t="shared" si="3"/>
        <v>18.51453971862793</v>
      </c>
      <c r="M28" s="93">
        <f t="shared" si="3"/>
        <v>20.347658157348633</v>
      </c>
      <c r="N28" s="93">
        <f t="shared" si="3"/>
        <v>22.1807861328125</v>
      </c>
      <c r="O28" s="93">
        <f t="shared" si="3"/>
        <v>24.013904571533203</v>
      </c>
      <c r="P28" s="94">
        <f t="shared" si="3"/>
        <v>25.847028732299805</v>
      </c>
      <c r="Q28" s="93">
        <f t="shared" si="3"/>
        <v>27.680152893066406</v>
      </c>
      <c r="R28" s="93">
        <f t="shared" si="3"/>
        <v>29.513275146484375</v>
      </c>
      <c r="S28" s="93">
        <f t="shared" si="3"/>
        <v>31.34639549255371</v>
      </c>
      <c r="T28" s="93">
        <f t="shared" si="3"/>
        <v>33.17951965332031</v>
      </c>
      <c r="U28" s="95">
        <f t="shared" si="3"/>
        <v>35.01264190673828</v>
      </c>
    </row>
    <row r="29" spans="1:21" ht="15" customHeight="1" thickBot="1">
      <c r="A29" s="6">
        <v>150</v>
      </c>
      <c r="B29" s="80">
        <f t="shared" si="2"/>
        <v>0.18963047862052917</v>
      </c>
      <c r="C29" s="80">
        <f t="shared" si="2"/>
        <v>2.0859665870666504</v>
      </c>
      <c r="D29" s="80">
        <f t="shared" si="2"/>
        <v>3.9823005199432373</v>
      </c>
      <c r="E29" s="80">
        <f t="shared" si="2"/>
        <v>5.878633975982666</v>
      </c>
      <c r="F29" s="94">
        <f t="shared" si="2"/>
        <v>7.774968147277832</v>
      </c>
      <c r="G29" s="80">
        <f t="shared" si="2"/>
        <v>9.67130184173584</v>
      </c>
      <c r="H29" s="80">
        <f t="shared" si="2"/>
        <v>11.567635536193848</v>
      </c>
      <c r="I29" s="80">
        <f t="shared" si="2"/>
        <v>13.463969230651855</v>
      </c>
      <c r="J29" s="80">
        <f t="shared" si="2"/>
        <v>15.360302925109863</v>
      </c>
      <c r="K29" s="94">
        <f t="shared" si="2"/>
        <v>17.256637573242188</v>
      </c>
      <c r="L29" s="80">
        <f t="shared" si="3"/>
        <v>19.152971267700195</v>
      </c>
      <c r="M29" s="80">
        <f t="shared" si="3"/>
        <v>21.049304962158203</v>
      </c>
      <c r="N29" s="80">
        <f t="shared" si="3"/>
        <v>22.945642471313477</v>
      </c>
      <c r="O29" s="80">
        <f t="shared" si="3"/>
        <v>24.84197235107422</v>
      </c>
      <c r="P29" s="94">
        <f t="shared" si="3"/>
        <v>26.738306045532227</v>
      </c>
      <c r="Q29" s="80">
        <f t="shared" si="3"/>
        <v>28.6346435546875</v>
      </c>
      <c r="R29" s="80">
        <f t="shared" si="3"/>
        <v>30.530973434448242</v>
      </c>
      <c r="S29" s="80">
        <f t="shared" si="3"/>
        <v>32.42730712890625</v>
      </c>
      <c r="T29" s="80">
        <f t="shared" si="3"/>
        <v>34.32363510131836</v>
      </c>
      <c r="U29" s="95">
        <f t="shared" si="3"/>
        <v>36.219974517822266</v>
      </c>
    </row>
    <row r="30" spans="1:21" ht="15" customHeight="1" thickBot="1">
      <c r="A30" s="6">
        <v>155</v>
      </c>
      <c r="B30" s="93">
        <f t="shared" si="2"/>
        <v>0.19595295190811157</v>
      </c>
      <c r="C30" s="93">
        <f t="shared" si="2"/>
        <v>2.155496835708618</v>
      </c>
      <c r="D30" s="93">
        <f t="shared" si="2"/>
        <v>4.115045547485352</v>
      </c>
      <c r="E30" s="93">
        <f t="shared" si="2"/>
        <v>6.074589729309082</v>
      </c>
      <c r="F30" s="94">
        <f t="shared" si="2"/>
        <v>8.034132957458496</v>
      </c>
      <c r="G30" s="93">
        <f t="shared" si="2"/>
        <v>9.993677139282227</v>
      </c>
      <c r="H30" s="93">
        <f t="shared" si="2"/>
        <v>11.953226089477539</v>
      </c>
      <c r="I30" s="93">
        <f t="shared" si="2"/>
        <v>13.91277027130127</v>
      </c>
      <c r="J30" s="93">
        <f t="shared" si="2"/>
        <v>15.872308731079102</v>
      </c>
      <c r="K30" s="94">
        <f t="shared" si="2"/>
        <v>17.831857681274414</v>
      </c>
      <c r="L30" s="93">
        <f t="shared" si="3"/>
        <v>19.791400909423828</v>
      </c>
      <c r="M30" s="93">
        <f t="shared" si="3"/>
        <v>21.750946044921875</v>
      </c>
      <c r="N30" s="93">
        <f t="shared" si="3"/>
        <v>23.710494995117188</v>
      </c>
      <c r="O30" s="93">
        <f t="shared" si="3"/>
        <v>25.6700382232666</v>
      </c>
      <c r="P30" s="94">
        <f t="shared" si="3"/>
        <v>27.629581451416016</v>
      </c>
      <c r="Q30" s="93">
        <f t="shared" si="3"/>
        <v>29.589130401611328</v>
      </c>
      <c r="R30" s="93">
        <f t="shared" si="3"/>
        <v>31.548675537109375</v>
      </c>
      <c r="S30" s="93">
        <f t="shared" si="3"/>
        <v>33.50821304321289</v>
      </c>
      <c r="T30" s="93">
        <f t="shared" si="3"/>
        <v>35.46775817871094</v>
      </c>
      <c r="U30" s="95">
        <f t="shared" si="3"/>
        <v>37.42730712890625</v>
      </c>
    </row>
    <row r="31" spans="1:21" ht="15" customHeight="1" thickBot="1">
      <c r="A31" s="6">
        <v>160</v>
      </c>
      <c r="B31" s="93">
        <f t="shared" si="2"/>
        <v>0.20227541029453278</v>
      </c>
      <c r="C31" s="93">
        <f t="shared" si="2"/>
        <v>2.225034236907959</v>
      </c>
      <c r="D31" s="93">
        <f t="shared" si="2"/>
        <v>4.247788429260254</v>
      </c>
      <c r="E31" s="93">
        <f t="shared" si="2"/>
        <v>6.270542621612549</v>
      </c>
      <c r="F31" s="94">
        <f t="shared" si="2"/>
        <v>8.293301582336426</v>
      </c>
      <c r="G31" s="93">
        <f t="shared" si="2"/>
        <v>10.316055297851562</v>
      </c>
      <c r="H31" s="93">
        <f t="shared" si="2"/>
        <v>12.338814735412598</v>
      </c>
      <c r="I31" s="93">
        <f t="shared" si="2"/>
        <v>14.361568450927734</v>
      </c>
      <c r="J31" s="93">
        <f t="shared" si="2"/>
        <v>16.384323120117188</v>
      </c>
      <c r="K31" s="94">
        <f t="shared" si="2"/>
        <v>18.407081604003906</v>
      </c>
      <c r="L31" s="93">
        <f t="shared" si="3"/>
        <v>20.42983627319336</v>
      </c>
      <c r="M31" s="93">
        <f t="shared" si="3"/>
        <v>22.45258903503418</v>
      </c>
      <c r="N31" s="93">
        <f t="shared" si="3"/>
        <v>24.475353240966797</v>
      </c>
      <c r="O31" s="93">
        <f t="shared" si="3"/>
        <v>26.49810791015625</v>
      </c>
      <c r="P31" s="94">
        <f t="shared" si="3"/>
        <v>28.52086067199707</v>
      </c>
      <c r="Q31" s="93">
        <f t="shared" si="3"/>
        <v>30.543621063232422</v>
      </c>
      <c r="R31" s="93">
        <f t="shared" si="3"/>
        <v>32.566375732421875</v>
      </c>
      <c r="S31" s="93">
        <f t="shared" si="3"/>
        <v>34.58912658691406</v>
      </c>
      <c r="T31" s="93">
        <f t="shared" si="3"/>
        <v>36.611881256103516</v>
      </c>
      <c r="U31" s="95">
        <f t="shared" si="3"/>
        <v>38.634639739990234</v>
      </c>
    </row>
    <row r="32" spans="1:21" ht="15" customHeight="1" thickBot="1">
      <c r="A32" s="6">
        <v>165</v>
      </c>
      <c r="B32" s="93">
        <f t="shared" si="2"/>
        <v>0.20859304070472717</v>
      </c>
      <c r="C32" s="93">
        <f t="shared" si="2"/>
        <v>2.2945621013641357</v>
      </c>
      <c r="D32" s="93">
        <f t="shared" si="2"/>
        <v>4.380531311035156</v>
      </c>
      <c r="E32" s="93">
        <f t="shared" si="2"/>
        <v>6.466495513916016</v>
      </c>
      <c r="F32" s="94">
        <f t="shared" si="2"/>
        <v>8.552464485168457</v>
      </c>
      <c r="G32" s="93">
        <f t="shared" si="2"/>
        <v>10.638428688049316</v>
      </c>
      <c r="H32" s="93">
        <f t="shared" si="2"/>
        <v>12.72440242767334</v>
      </c>
      <c r="I32" s="93">
        <f t="shared" si="2"/>
        <v>14.8103666305542</v>
      </c>
      <c r="J32" s="93">
        <f t="shared" si="2"/>
        <v>16.896331787109375</v>
      </c>
      <c r="K32" s="94">
        <f t="shared" si="2"/>
        <v>18.9823055267334</v>
      </c>
      <c r="L32" s="93">
        <f t="shared" si="3"/>
        <v>21.068269729614258</v>
      </c>
      <c r="M32" s="93">
        <f t="shared" si="3"/>
        <v>23.154233932495117</v>
      </c>
      <c r="N32" s="93">
        <f t="shared" si="3"/>
        <v>25.240201950073242</v>
      </c>
      <c r="O32" s="93">
        <f t="shared" si="3"/>
        <v>27.326171875</v>
      </c>
      <c r="P32" s="94">
        <f t="shared" si="3"/>
        <v>29.41213607788086</v>
      </c>
      <c r="Q32" s="93">
        <f t="shared" si="3"/>
        <v>31.498104095458984</v>
      </c>
      <c r="R32" s="93">
        <f t="shared" si="3"/>
        <v>33.584068298339844</v>
      </c>
      <c r="S32" s="93">
        <f t="shared" si="3"/>
        <v>35.67003631591797</v>
      </c>
      <c r="T32" s="93">
        <f t="shared" si="3"/>
        <v>37.75600051879883</v>
      </c>
      <c r="U32" s="95">
        <f t="shared" si="3"/>
        <v>39.84197235107422</v>
      </c>
    </row>
    <row r="33" spans="1:21" ht="15" customHeight="1" thickBot="1">
      <c r="A33" s="6">
        <v>170</v>
      </c>
      <c r="B33" s="93">
        <f t="shared" si="2"/>
        <v>0.21492032706737518</v>
      </c>
      <c r="C33" s="93">
        <f t="shared" si="2"/>
        <v>2.3640995025634766</v>
      </c>
      <c r="D33" s="93">
        <f t="shared" si="2"/>
        <v>4.513278961181641</v>
      </c>
      <c r="E33" s="93">
        <f t="shared" si="2"/>
        <v>6.6624531745910645</v>
      </c>
      <c r="F33" s="94">
        <f t="shared" si="2"/>
        <v>8.81163215637207</v>
      </c>
      <c r="G33" s="93">
        <f t="shared" si="2"/>
        <v>10.960806846618652</v>
      </c>
      <c r="H33" s="93">
        <f t="shared" si="2"/>
        <v>13.109991073608398</v>
      </c>
      <c r="I33" s="93">
        <f t="shared" si="2"/>
        <v>15.259164810180664</v>
      </c>
      <c r="J33" s="93">
        <f t="shared" si="2"/>
        <v>17.408344268798828</v>
      </c>
      <c r="K33" s="94">
        <f t="shared" si="2"/>
        <v>19.557527542114258</v>
      </c>
      <c r="L33" s="93">
        <f t="shared" si="3"/>
        <v>21.706703186035156</v>
      </c>
      <c r="M33" s="93">
        <f t="shared" si="3"/>
        <v>23.855876922607422</v>
      </c>
      <c r="N33" s="93">
        <f t="shared" si="3"/>
        <v>26.005062103271484</v>
      </c>
      <c r="O33" s="93">
        <f t="shared" si="3"/>
        <v>28.15423583984375</v>
      </c>
      <c r="P33" s="94">
        <f t="shared" si="3"/>
        <v>30.303415298461914</v>
      </c>
      <c r="Q33" s="93">
        <f t="shared" si="3"/>
        <v>32.45259475708008</v>
      </c>
      <c r="R33" s="93">
        <f t="shared" si="3"/>
        <v>34.60177230834961</v>
      </c>
      <c r="S33" s="93">
        <f t="shared" si="3"/>
        <v>36.750946044921875</v>
      </c>
      <c r="T33" s="93">
        <f t="shared" si="3"/>
        <v>38.900123596191406</v>
      </c>
      <c r="U33" s="95">
        <f t="shared" si="3"/>
        <v>41.0493049621582</v>
      </c>
    </row>
    <row r="34" spans="1:21" ht="15" customHeight="1" thickBot="1">
      <c r="A34" s="6">
        <v>175</v>
      </c>
      <c r="B34" s="93">
        <f t="shared" si="2"/>
        <v>0.22123797237873077</v>
      </c>
      <c r="C34" s="93">
        <f t="shared" si="2"/>
        <v>2.4336273670196533</v>
      </c>
      <c r="D34" s="93">
        <f t="shared" si="2"/>
        <v>4.646016597747803</v>
      </c>
      <c r="E34" s="93">
        <f t="shared" si="2"/>
        <v>6.858406066894531</v>
      </c>
      <c r="F34" s="94">
        <f t="shared" si="2"/>
        <v>9.070795059204102</v>
      </c>
      <c r="G34" s="93">
        <f t="shared" si="2"/>
        <v>11.283185005187988</v>
      </c>
      <c r="H34" s="93">
        <f t="shared" si="2"/>
        <v>13.495573997497559</v>
      </c>
      <c r="I34" s="93">
        <f t="shared" si="2"/>
        <v>15.707963943481445</v>
      </c>
      <c r="J34" s="93">
        <f t="shared" si="2"/>
        <v>17.920352935791016</v>
      </c>
      <c r="K34" s="94">
        <f t="shared" si="2"/>
        <v>20.132747650146484</v>
      </c>
      <c r="L34" s="93">
        <f t="shared" si="3"/>
        <v>22.345130920410156</v>
      </c>
      <c r="M34" s="93">
        <f t="shared" si="3"/>
        <v>24.55752182006836</v>
      </c>
      <c r="N34" s="93">
        <f t="shared" si="3"/>
        <v>26.769914627075195</v>
      </c>
      <c r="O34" s="93">
        <f t="shared" si="3"/>
        <v>28.9822998046875</v>
      </c>
      <c r="P34" s="94">
        <f t="shared" si="3"/>
        <v>31.19468879699707</v>
      </c>
      <c r="Q34" s="93">
        <f t="shared" si="3"/>
        <v>33.407081604003906</v>
      </c>
      <c r="R34" s="93">
        <f t="shared" si="3"/>
        <v>35.619468688964844</v>
      </c>
      <c r="S34" s="93">
        <f t="shared" si="3"/>
        <v>37.83185577392578</v>
      </c>
      <c r="T34" s="93">
        <f t="shared" si="3"/>
        <v>40.044246673583984</v>
      </c>
      <c r="U34" s="95">
        <f t="shared" si="3"/>
        <v>42.25663757324219</v>
      </c>
    </row>
    <row r="35" spans="1:21" ht="15" customHeight="1" thickBot="1">
      <c r="A35" s="6">
        <v>180</v>
      </c>
      <c r="B35" s="93">
        <f t="shared" si="2"/>
        <v>0.22756043076515198</v>
      </c>
      <c r="C35" s="93">
        <f t="shared" si="2"/>
        <v>2.503159999847412</v>
      </c>
      <c r="D35" s="93">
        <f t="shared" si="2"/>
        <v>4.778764247894287</v>
      </c>
      <c r="E35" s="93">
        <f t="shared" si="2"/>
        <v>7.05436372756958</v>
      </c>
      <c r="F35" s="94">
        <f t="shared" si="2"/>
        <v>9.329963684082031</v>
      </c>
      <c r="G35" s="93">
        <f t="shared" si="2"/>
        <v>11.605563163757324</v>
      </c>
      <c r="H35" s="93">
        <f t="shared" si="2"/>
        <v>13.8811674118042</v>
      </c>
      <c r="I35" s="93">
        <f t="shared" si="2"/>
        <v>16.156766891479492</v>
      </c>
      <c r="J35" s="93">
        <f t="shared" si="2"/>
        <v>18.432361602783203</v>
      </c>
      <c r="K35" s="94">
        <f t="shared" si="2"/>
        <v>20.707971572875977</v>
      </c>
      <c r="L35" s="93">
        <f t="shared" si="3"/>
        <v>22.983566284179688</v>
      </c>
      <c r="M35" s="93">
        <f t="shared" si="3"/>
        <v>25.259164810180664</v>
      </c>
      <c r="N35" s="93">
        <f t="shared" si="3"/>
        <v>27.53476905822754</v>
      </c>
      <c r="O35" s="93">
        <f t="shared" si="3"/>
        <v>29.81036949157715</v>
      </c>
      <c r="P35" s="94">
        <f t="shared" si="3"/>
        <v>32.085968017578125</v>
      </c>
      <c r="Q35" s="93">
        <f t="shared" si="3"/>
        <v>34.361572265625</v>
      </c>
      <c r="R35" s="93">
        <f t="shared" si="3"/>
        <v>36.637168884277344</v>
      </c>
      <c r="S35" s="93">
        <f t="shared" si="3"/>
        <v>38.91277313232422</v>
      </c>
      <c r="T35" s="93">
        <f t="shared" si="3"/>
        <v>41.1883659362793</v>
      </c>
      <c r="U35" s="95">
        <f t="shared" si="3"/>
        <v>43.46397018432617</v>
      </c>
    </row>
    <row r="36" spans="1:21" ht="15" customHeight="1" thickBot="1">
      <c r="A36" s="6">
        <v>185</v>
      </c>
      <c r="B36" s="93">
        <f t="shared" si="2"/>
        <v>0.23387807607650757</v>
      </c>
      <c r="C36" s="93">
        <f t="shared" si="2"/>
        <v>2.572692632675171</v>
      </c>
      <c r="D36" s="93">
        <f t="shared" si="2"/>
        <v>4.911502361297607</v>
      </c>
      <c r="E36" s="93">
        <f t="shared" si="2"/>
        <v>7.250311851501465</v>
      </c>
      <c r="F36" s="94">
        <f t="shared" si="2"/>
        <v>9.589126586914062</v>
      </c>
      <c r="G36" s="93">
        <f t="shared" si="2"/>
        <v>11.927936553955078</v>
      </c>
      <c r="H36" s="93">
        <f t="shared" si="2"/>
        <v>14.26675033569336</v>
      </c>
      <c r="I36" s="93">
        <f t="shared" si="2"/>
        <v>16.605560302734375</v>
      </c>
      <c r="J36" s="93">
        <f t="shared" si="2"/>
        <v>18.94437026977539</v>
      </c>
      <c r="K36" s="94">
        <f t="shared" si="2"/>
        <v>21.28318977355957</v>
      </c>
      <c r="L36" s="93">
        <f t="shared" si="3"/>
        <v>23.621999740600586</v>
      </c>
      <c r="M36" s="93">
        <f t="shared" si="3"/>
        <v>25.960803985595703</v>
      </c>
      <c r="N36" s="93">
        <f t="shared" si="3"/>
        <v>28.299623489379883</v>
      </c>
      <c r="O36" s="93">
        <f t="shared" si="3"/>
        <v>30.6384334564209</v>
      </c>
      <c r="P36" s="94">
        <f t="shared" si="3"/>
        <v>32.97724151611328</v>
      </c>
      <c r="Q36" s="93">
        <f t="shared" si="3"/>
        <v>35.316062927246094</v>
      </c>
      <c r="R36" s="93">
        <f t="shared" si="3"/>
        <v>37.65487289428711</v>
      </c>
      <c r="S36" s="93">
        <f t="shared" si="3"/>
        <v>39.99367141723633</v>
      </c>
      <c r="T36" s="93">
        <f t="shared" si="3"/>
        <v>42.332481384277344</v>
      </c>
      <c r="U36" s="95">
        <f t="shared" si="3"/>
        <v>44.671302795410156</v>
      </c>
    </row>
    <row r="37" spans="1:21" ht="15" customHeight="1" thickBot="1">
      <c r="A37" s="6">
        <v>190</v>
      </c>
      <c r="B37" s="93">
        <f t="shared" si="2"/>
        <v>0.24020053446292877</v>
      </c>
      <c r="C37" s="93">
        <f t="shared" si="2"/>
        <v>2.6422252655029297</v>
      </c>
      <c r="D37" s="93">
        <f t="shared" si="2"/>
        <v>5.044250011444092</v>
      </c>
      <c r="E37" s="93">
        <f t="shared" si="2"/>
        <v>7.446269989013672</v>
      </c>
      <c r="F37" s="94">
        <f t="shared" si="2"/>
        <v>9.848294258117676</v>
      </c>
      <c r="G37" s="93">
        <f t="shared" si="2"/>
        <v>12.250314712524414</v>
      </c>
      <c r="H37" s="93">
        <f t="shared" si="2"/>
        <v>14.65234375</v>
      </c>
      <c r="I37" s="93">
        <f t="shared" si="2"/>
        <v>17.054363250732422</v>
      </c>
      <c r="J37" s="93">
        <f t="shared" si="2"/>
        <v>19.456382751464844</v>
      </c>
      <c r="K37" s="94">
        <f t="shared" si="2"/>
        <v>21.858413696289062</v>
      </c>
      <c r="L37" s="93">
        <f t="shared" si="3"/>
        <v>24.260433197021484</v>
      </c>
      <c r="M37" s="93">
        <f t="shared" si="3"/>
        <v>26.662452697753906</v>
      </c>
      <c r="N37" s="93">
        <f t="shared" si="3"/>
        <v>29.064477920532227</v>
      </c>
      <c r="O37" s="93">
        <f t="shared" si="3"/>
        <v>31.46649742126465</v>
      </c>
      <c r="P37" s="94">
        <f t="shared" si="3"/>
        <v>33.86852264404297</v>
      </c>
      <c r="Q37" s="93">
        <f t="shared" si="3"/>
        <v>36.270545959472656</v>
      </c>
      <c r="R37" s="93">
        <f t="shared" si="3"/>
        <v>38.67257308959961</v>
      </c>
      <c r="S37" s="93">
        <f t="shared" si="3"/>
        <v>41.0745849609375</v>
      </c>
      <c r="T37" s="93">
        <f t="shared" si="3"/>
        <v>43.47661209106445</v>
      </c>
      <c r="U37" s="95">
        <f t="shared" si="3"/>
        <v>45.87863540649414</v>
      </c>
    </row>
    <row r="38" spans="1:21" ht="15" customHeight="1" thickBot="1">
      <c r="A38" s="6">
        <v>195</v>
      </c>
      <c r="B38" s="93">
        <f t="shared" si="2"/>
        <v>0.24651817977428436</v>
      </c>
      <c r="C38" s="93">
        <f t="shared" si="2"/>
        <v>2.7117578983306885</v>
      </c>
      <c r="D38" s="93">
        <f t="shared" si="2"/>
        <v>5.176992893218994</v>
      </c>
      <c r="E38" s="93">
        <f t="shared" si="2"/>
        <v>7.642222881317139</v>
      </c>
      <c r="F38" s="94">
        <f t="shared" si="2"/>
        <v>10.107457160949707</v>
      </c>
      <c r="G38" s="93">
        <f t="shared" si="2"/>
        <v>12.572687149047852</v>
      </c>
      <c r="H38" s="93">
        <f t="shared" si="2"/>
        <v>15.037927627563477</v>
      </c>
      <c r="I38" s="93">
        <f t="shared" si="2"/>
        <v>17.503156661987305</v>
      </c>
      <c r="J38" s="93">
        <f t="shared" si="2"/>
        <v>19.96839141845703</v>
      </c>
      <c r="K38" s="94">
        <f t="shared" si="2"/>
        <v>22.433631896972656</v>
      </c>
      <c r="L38" s="93">
        <f t="shared" si="3"/>
        <v>24.898860931396484</v>
      </c>
      <c r="M38" s="93">
        <f t="shared" si="3"/>
        <v>27.364091873168945</v>
      </c>
      <c r="N38" s="93">
        <f t="shared" si="3"/>
        <v>29.829336166381836</v>
      </c>
      <c r="O38" s="93">
        <f t="shared" si="3"/>
        <v>32.2945671081543</v>
      </c>
      <c r="P38" s="94">
        <f t="shared" si="3"/>
        <v>34.759796142578125</v>
      </c>
      <c r="Q38" s="93">
        <f t="shared" si="3"/>
        <v>37.22503662109375</v>
      </c>
      <c r="R38" s="93">
        <f t="shared" si="3"/>
        <v>39.69026565551758</v>
      </c>
      <c r="S38" s="93">
        <f t="shared" si="3"/>
        <v>42.155494689941406</v>
      </c>
      <c r="T38" s="93">
        <f t="shared" si="3"/>
        <v>44.6207275390625</v>
      </c>
      <c r="U38" s="95">
        <f t="shared" si="3"/>
        <v>47.08596420288086</v>
      </c>
    </row>
    <row r="39" spans="1:21" ht="15" customHeight="1" thickBot="1">
      <c r="A39" s="6">
        <v>200</v>
      </c>
      <c r="B39" s="80">
        <f t="shared" si="2"/>
        <v>0.2528454661369324</v>
      </c>
      <c r="C39" s="80">
        <f t="shared" si="2"/>
        <v>2.7812905311584473</v>
      </c>
      <c r="D39" s="80">
        <f t="shared" si="2"/>
        <v>5.309735298156738</v>
      </c>
      <c r="E39" s="80">
        <f t="shared" si="2"/>
        <v>7.8381805419921875</v>
      </c>
      <c r="F39" s="94">
        <f t="shared" si="2"/>
        <v>10.366625785827637</v>
      </c>
      <c r="G39" s="80">
        <f t="shared" si="2"/>
        <v>12.89507007598877</v>
      </c>
      <c r="H39" s="80">
        <f t="shared" si="2"/>
        <v>15.4235200881958</v>
      </c>
      <c r="I39" s="80">
        <f t="shared" si="2"/>
        <v>17.95195960998535</v>
      </c>
      <c r="J39" s="80">
        <f t="shared" si="2"/>
        <v>20.480405807495117</v>
      </c>
      <c r="K39" s="94">
        <f t="shared" si="2"/>
        <v>23.00885581970215</v>
      </c>
      <c r="L39" s="80">
        <f t="shared" si="3"/>
        <v>25.537296295166016</v>
      </c>
      <c r="M39" s="80">
        <f t="shared" si="3"/>
        <v>28.06574058532715</v>
      </c>
      <c r="N39" s="80">
        <f t="shared" si="3"/>
        <v>30.59418487548828</v>
      </c>
      <c r="O39" s="80">
        <f t="shared" si="3"/>
        <v>33.12263107299805</v>
      </c>
      <c r="P39" s="94">
        <f t="shared" si="3"/>
        <v>35.65107727050781</v>
      </c>
      <c r="Q39" s="80">
        <f t="shared" si="3"/>
        <v>38.17951965332031</v>
      </c>
      <c r="R39" s="80">
        <f t="shared" si="3"/>
        <v>40.70796585083008</v>
      </c>
      <c r="S39" s="80">
        <f t="shared" si="3"/>
        <v>43.236412048339844</v>
      </c>
      <c r="T39" s="80">
        <f t="shared" si="3"/>
        <v>45.764854431152344</v>
      </c>
      <c r="U39" s="95">
        <f t="shared" si="3"/>
        <v>48.29330062866211</v>
      </c>
    </row>
    <row r="40" spans="1:21" ht="15" customHeight="1" thickBot="1">
      <c r="A40" s="6">
        <v>205</v>
      </c>
      <c r="B40" s="93">
        <f t="shared" si="2"/>
        <v>0.25916311144828796</v>
      </c>
      <c r="C40" s="93">
        <f t="shared" si="2"/>
        <v>2.850818157196045</v>
      </c>
      <c r="D40" s="93">
        <f t="shared" si="2"/>
        <v>5.442478179931641</v>
      </c>
      <c r="E40" s="93">
        <f t="shared" si="2"/>
        <v>8.034132957458496</v>
      </c>
      <c r="F40" s="94">
        <f t="shared" si="2"/>
        <v>10.625788688659668</v>
      </c>
      <c r="G40" s="93">
        <f t="shared" si="2"/>
        <v>13.217443466186523</v>
      </c>
      <c r="H40" s="93">
        <f t="shared" si="2"/>
        <v>15.809103965759277</v>
      </c>
      <c r="I40" s="93">
        <f t="shared" si="2"/>
        <v>18.400758743286133</v>
      </c>
      <c r="J40" s="93">
        <f t="shared" si="2"/>
        <v>20.992408752441406</v>
      </c>
      <c r="K40" s="94">
        <f t="shared" si="2"/>
        <v>23.584074020385742</v>
      </c>
      <c r="L40" s="93">
        <f t="shared" si="3"/>
        <v>26.175724029541016</v>
      </c>
      <c r="M40" s="93">
        <f t="shared" si="3"/>
        <v>28.767379760742188</v>
      </c>
      <c r="N40" s="93">
        <f t="shared" si="3"/>
        <v>31.359039306640625</v>
      </c>
      <c r="O40" s="93">
        <f t="shared" si="3"/>
        <v>33.95069122314453</v>
      </c>
      <c r="P40" s="94">
        <f t="shared" si="3"/>
        <v>36.54235076904297</v>
      </c>
      <c r="Q40" s="93">
        <f t="shared" si="3"/>
        <v>39.134010314941406</v>
      </c>
      <c r="R40" s="93">
        <f t="shared" si="3"/>
        <v>41.72565841674805</v>
      </c>
      <c r="S40" s="93">
        <f t="shared" si="3"/>
        <v>44.31732177734375</v>
      </c>
      <c r="T40" s="93">
        <f t="shared" si="3"/>
        <v>46.90896987915039</v>
      </c>
      <c r="U40" s="95">
        <f t="shared" si="3"/>
        <v>49.50062942504883</v>
      </c>
    </row>
    <row r="41" spans="1:21" ht="15" customHeight="1" thickBot="1">
      <c r="A41" s="6">
        <v>210</v>
      </c>
      <c r="B41" s="93">
        <f t="shared" si="2"/>
        <v>0.265485554933548</v>
      </c>
      <c r="C41" s="93">
        <f t="shared" si="2"/>
        <v>2.920355796813965</v>
      </c>
      <c r="D41" s="93">
        <f t="shared" si="2"/>
        <v>5.575221061706543</v>
      </c>
      <c r="E41" s="93">
        <f t="shared" si="2"/>
        <v>8.230086326599121</v>
      </c>
      <c r="F41" s="94">
        <f t="shared" si="2"/>
        <v>10.884956359863281</v>
      </c>
      <c r="G41" s="93">
        <f t="shared" si="2"/>
        <v>13.53982162475586</v>
      </c>
      <c r="H41" s="93">
        <f t="shared" si="2"/>
        <v>16.194692611694336</v>
      </c>
      <c r="I41" s="93">
        <f t="shared" si="2"/>
        <v>18.849557876586914</v>
      </c>
      <c r="J41" s="93">
        <f t="shared" si="2"/>
        <v>21.504423141479492</v>
      </c>
      <c r="K41" s="94">
        <f t="shared" si="2"/>
        <v>24.159297943115234</v>
      </c>
      <c r="L41" s="93">
        <f t="shared" si="3"/>
        <v>26.814157485961914</v>
      </c>
      <c r="M41" s="93">
        <f t="shared" si="3"/>
        <v>29.469022750854492</v>
      </c>
      <c r="N41" s="93">
        <f t="shared" si="3"/>
        <v>32.123897552490234</v>
      </c>
      <c r="O41" s="93">
        <f t="shared" si="3"/>
        <v>34.77876281738281</v>
      </c>
      <c r="P41" s="94">
        <f t="shared" si="3"/>
        <v>37.43362808227539</v>
      </c>
      <c r="Q41" s="93">
        <f t="shared" si="3"/>
        <v>40.088504791259766</v>
      </c>
      <c r="R41" s="93">
        <f t="shared" si="3"/>
        <v>42.743370056152344</v>
      </c>
      <c r="S41" s="93">
        <f t="shared" si="3"/>
        <v>45.398223876953125</v>
      </c>
      <c r="T41" s="93">
        <f t="shared" si="3"/>
        <v>48.0530891418457</v>
      </c>
      <c r="U41" s="95">
        <f t="shared" si="3"/>
        <v>50.70796585083008</v>
      </c>
    </row>
    <row r="42" spans="1:21" ht="15" customHeight="1" thickBot="1">
      <c r="A42" s="6">
        <v>215</v>
      </c>
      <c r="B42" s="93">
        <f t="shared" si="2"/>
        <v>0.27180320024490356</v>
      </c>
      <c r="C42" s="93">
        <f t="shared" si="2"/>
        <v>2.9898834228515625</v>
      </c>
      <c r="D42" s="93">
        <f t="shared" si="2"/>
        <v>5.707963943481445</v>
      </c>
      <c r="E42" s="93">
        <f t="shared" si="2"/>
        <v>8.426039695739746</v>
      </c>
      <c r="F42" s="94">
        <f t="shared" si="2"/>
        <v>11.144119262695312</v>
      </c>
      <c r="G42" s="93">
        <f t="shared" si="2"/>
        <v>13.862195014953613</v>
      </c>
      <c r="H42" s="93">
        <f t="shared" si="2"/>
        <v>16.580280303955078</v>
      </c>
      <c r="I42" s="93">
        <f t="shared" si="2"/>
        <v>19.298355102539062</v>
      </c>
      <c r="J42" s="93">
        <f t="shared" si="2"/>
        <v>22.01643180847168</v>
      </c>
      <c r="K42" s="94">
        <f t="shared" si="2"/>
        <v>24.734512329101562</v>
      </c>
      <c r="L42" s="93">
        <f t="shared" si="3"/>
        <v>27.452590942382812</v>
      </c>
      <c r="M42" s="93">
        <f t="shared" si="3"/>
        <v>30.17066192626953</v>
      </c>
      <c r="N42" s="93">
        <f t="shared" si="3"/>
        <v>32.88875198364258</v>
      </c>
      <c r="O42" s="93">
        <f t="shared" si="3"/>
        <v>35.6068229675293</v>
      </c>
      <c r="P42" s="94">
        <f t="shared" si="3"/>
        <v>38.32490158081055</v>
      </c>
      <c r="Q42" s="93">
        <f t="shared" si="3"/>
        <v>41.04298400878906</v>
      </c>
      <c r="R42" s="93">
        <f t="shared" si="3"/>
        <v>43.76106262207031</v>
      </c>
      <c r="S42" s="93">
        <f t="shared" si="3"/>
        <v>46.47913360595703</v>
      </c>
      <c r="T42" s="93">
        <f t="shared" si="3"/>
        <v>49.19721603393555</v>
      </c>
      <c r="U42" s="95">
        <f t="shared" si="3"/>
        <v>51.9152946472168</v>
      </c>
    </row>
    <row r="43" spans="1:21" ht="15" customHeight="1" thickBot="1">
      <c r="A43" s="6">
        <v>220</v>
      </c>
      <c r="B43" s="93">
        <f t="shared" si="2"/>
        <v>0.27812567353248596</v>
      </c>
      <c r="C43" s="93">
        <f t="shared" si="2"/>
        <v>3.0594210624694824</v>
      </c>
      <c r="D43" s="93">
        <f t="shared" si="2"/>
        <v>5.84071159362793</v>
      </c>
      <c r="E43" s="93">
        <f t="shared" si="2"/>
        <v>8.621996879577637</v>
      </c>
      <c r="F43" s="94">
        <f t="shared" si="2"/>
        <v>11.403287887573242</v>
      </c>
      <c r="G43" s="93">
        <f t="shared" si="2"/>
        <v>14.18457317352295</v>
      </c>
      <c r="H43" s="93">
        <f t="shared" si="2"/>
        <v>16.96586799621582</v>
      </c>
      <c r="I43" s="93">
        <f t="shared" si="2"/>
        <v>19.747154235839844</v>
      </c>
      <c r="J43" s="93">
        <f t="shared" si="2"/>
        <v>22.528444290161133</v>
      </c>
      <c r="K43" s="94">
        <f t="shared" si="2"/>
        <v>25.309734344482422</v>
      </c>
      <c r="L43" s="93">
        <f t="shared" si="3"/>
        <v>28.091020584106445</v>
      </c>
      <c r="M43" s="93">
        <f t="shared" si="3"/>
        <v>30.872316360473633</v>
      </c>
      <c r="N43" s="93">
        <f t="shared" si="3"/>
        <v>33.65361022949219</v>
      </c>
      <c r="O43" s="93">
        <f t="shared" si="3"/>
        <v>36.434898376464844</v>
      </c>
      <c r="P43" s="94">
        <f t="shared" si="3"/>
        <v>39.216182708740234</v>
      </c>
      <c r="Q43" s="93">
        <f t="shared" si="3"/>
        <v>41.99747848510742</v>
      </c>
      <c r="R43" s="93">
        <f t="shared" si="3"/>
        <v>44.77876281738281</v>
      </c>
      <c r="S43" s="93">
        <f t="shared" si="3"/>
        <v>47.56005096435547</v>
      </c>
      <c r="T43" s="93">
        <f t="shared" si="3"/>
        <v>50.34133529663086</v>
      </c>
      <c r="U43" s="95">
        <f t="shared" si="3"/>
        <v>53.12263107299805</v>
      </c>
    </row>
    <row r="44" spans="1:21" ht="15" customHeight="1" thickBot="1">
      <c r="A44" s="6">
        <v>225</v>
      </c>
      <c r="B44" s="93">
        <f aca="true" t="shared" si="4" ref="B44:K48">EANMIX(B$2,$A44)</f>
        <v>0.28444814682006836</v>
      </c>
      <c r="C44" s="93">
        <f t="shared" si="4"/>
        <v>3.12894868850708</v>
      </c>
      <c r="D44" s="93">
        <f t="shared" si="4"/>
        <v>5.973449230194092</v>
      </c>
      <c r="E44" s="93">
        <f t="shared" si="4"/>
        <v>8.817950248718262</v>
      </c>
      <c r="F44" s="94">
        <f t="shared" si="4"/>
        <v>11.662450790405273</v>
      </c>
      <c r="G44" s="93">
        <f t="shared" si="4"/>
        <v>14.506946563720703</v>
      </c>
      <c r="H44" s="93">
        <f t="shared" si="4"/>
        <v>17.351457595825195</v>
      </c>
      <c r="I44" s="93">
        <f t="shared" si="4"/>
        <v>20.195953369140625</v>
      </c>
      <c r="J44" s="93">
        <f t="shared" si="4"/>
        <v>23.04045295715332</v>
      </c>
      <c r="K44" s="94">
        <f t="shared" si="4"/>
        <v>25.88495445251465</v>
      </c>
      <c r="L44" s="93">
        <f aca="true" t="shared" si="5" ref="L44:U48">EANMIX(L$2,$A44)</f>
        <v>28.729454040527344</v>
      </c>
      <c r="M44" s="93">
        <f t="shared" si="5"/>
        <v>31.573955535888672</v>
      </c>
      <c r="N44" s="93">
        <f t="shared" si="5"/>
        <v>34.41845703125</v>
      </c>
      <c r="O44" s="93">
        <f t="shared" si="5"/>
        <v>37.26295471191406</v>
      </c>
      <c r="P44" s="94">
        <f t="shared" si="5"/>
        <v>40.10745620727539</v>
      </c>
      <c r="Q44" s="93">
        <f t="shared" si="5"/>
        <v>42.95195770263672</v>
      </c>
      <c r="R44" s="93">
        <f t="shared" si="5"/>
        <v>45.79645919799805</v>
      </c>
      <c r="S44" s="93">
        <f t="shared" si="5"/>
        <v>48.640960693359375</v>
      </c>
      <c r="T44" s="93">
        <f t="shared" si="5"/>
        <v>51.48545837402344</v>
      </c>
      <c r="U44" s="95">
        <f t="shared" si="5"/>
        <v>54.329959869384766</v>
      </c>
    </row>
    <row r="45" spans="1:21" ht="15" customHeight="1" thickBot="1">
      <c r="A45" s="6">
        <v>230</v>
      </c>
      <c r="B45" s="93">
        <f t="shared" si="4"/>
        <v>0.29077059030532837</v>
      </c>
      <c r="C45" s="93">
        <f t="shared" si="4"/>
        <v>3.198481321334839</v>
      </c>
      <c r="D45" s="93">
        <f t="shared" si="4"/>
        <v>6.106196880340576</v>
      </c>
      <c r="E45" s="93">
        <f t="shared" si="4"/>
        <v>9.01390266418457</v>
      </c>
      <c r="F45" s="94">
        <f t="shared" si="4"/>
        <v>11.921618461608887</v>
      </c>
      <c r="G45" s="93">
        <f t="shared" si="4"/>
        <v>14.829329490661621</v>
      </c>
      <c r="H45" s="93">
        <f t="shared" si="4"/>
        <v>17.737045288085938</v>
      </c>
      <c r="I45" s="93">
        <f t="shared" si="4"/>
        <v>20.644756317138672</v>
      </c>
      <c r="J45" s="93">
        <f t="shared" si="4"/>
        <v>23.552461624145508</v>
      </c>
      <c r="K45" s="94">
        <f t="shared" si="4"/>
        <v>26.460176467895508</v>
      </c>
      <c r="L45" s="93">
        <f t="shared" si="5"/>
        <v>29.36789321899414</v>
      </c>
      <c r="M45" s="93">
        <f t="shared" si="5"/>
        <v>32.27560043334961</v>
      </c>
      <c r="N45" s="93">
        <f t="shared" si="5"/>
        <v>35.18331527709961</v>
      </c>
      <c r="O45" s="93">
        <f t="shared" si="5"/>
        <v>38.09103012084961</v>
      </c>
      <c r="P45" s="94">
        <f t="shared" si="5"/>
        <v>40.99873733520508</v>
      </c>
      <c r="Q45" s="93">
        <f t="shared" si="5"/>
        <v>43.90645217895508</v>
      </c>
      <c r="R45" s="93">
        <f t="shared" si="5"/>
        <v>46.81415939331055</v>
      </c>
      <c r="S45" s="93">
        <f t="shared" si="5"/>
        <v>49.72187423706055</v>
      </c>
      <c r="T45" s="93">
        <f t="shared" si="5"/>
        <v>52.62957763671875</v>
      </c>
      <c r="U45" s="95">
        <f t="shared" si="5"/>
        <v>55.537296295166016</v>
      </c>
    </row>
    <row r="46" spans="1:21" ht="15" customHeight="1" thickBot="1">
      <c r="A46" s="6">
        <v>235</v>
      </c>
      <c r="B46" s="93">
        <f t="shared" si="4"/>
        <v>0.29708823561668396</v>
      </c>
      <c r="C46" s="93">
        <f t="shared" si="4"/>
        <v>3.2680139541625977</v>
      </c>
      <c r="D46" s="93">
        <f t="shared" si="4"/>
        <v>6.2389349937438965</v>
      </c>
      <c r="E46" s="93">
        <f t="shared" si="4"/>
        <v>9.209856033325195</v>
      </c>
      <c r="F46" s="94">
        <f t="shared" si="4"/>
        <v>12.180781364440918</v>
      </c>
      <c r="G46" s="93">
        <f t="shared" si="4"/>
        <v>15.151702880859375</v>
      </c>
      <c r="H46" s="93">
        <f t="shared" si="4"/>
        <v>18.122629165649414</v>
      </c>
      <c r="I46" s="93">
        <f t="shared" si="4"/>
        <v>21.09355354309082</v>
      </c>
      <c r="J46" s="93">
        <f t="shared" si="4"/>
        <v>24.064476013183594</v>
      </c>
      <c r="K46" s="94">
        <f t="shared" si="4"/>
        <v>27.035396575927734</v>
      </c>
      <c r="L46" s="93">
        <f t="shared" si="5"/>
        <v>30.006317138671875</v>
      </c>
      <c r="M46" s="93">
        <f t="shared" si="5"/>
        <v>32.977237701416016</v>
      </c>
      <c r="N46" s="93">
        <f t="shared" si="5"/>
        <v>35.94816970825195</v>
      </c>
      <c r="O46" s="93">
        <f t="shared" si="5"/>
        <v>38.919090270996094</v>
      </c>
      <c r="P46" s="94">
        <f t="shared" si="5"/>
        <v>41.890010833740234</v>
      </c>
      <c r="Q46" s="93">
        <f t="shared" si="5"/>
        <v>44.86094284057617</v>
      </c>
      <c r="R46" s="93">
        <f t="shared" si="5"/>
        <v>47.83186340332031</v>
      </c>
      <c r="S46" s="93">
        <f t="shared" si="5"/>
        <v>50.802772521972656</v>
      </c>
      <c r="T46" s="93">
        <f t="shared" si="5"/>
        <v>53.7736930847168</v>
      </c>
      <c r="U46" s="95">
        <f t="shared" si="5"/>
        <v>56.744625091552734</v>
      </c>
    </row>
    <row r="47" spans="1:21" ht="15" customHeight="1" thickBot="1">
      <c r="A47" s="6">
        <v>240</v>
      </c>
      <c r="B47" s="93">
        <f t="shared" si="4"/>
        <v>0.30341070890426636</v>
      </c>
      <c r="C47" s="93">
        <f t="shared" si="4"/>
        <v>3.3375465869903564</v>
      </c>
      <c r="D47" s="93">
        <f t="shared" si="4"/>
        <v>6.371682643890381</v>
      </c>
      <c r="E47" s="93">
        <f t="shared" si="4"/>
        <v>9.405813217163086</v>
      </c>
      <c r="F47" s="94">
        <f t="shared" si="4"/>
        <v>12.439949989318848</v>
      </c>
      <c r="G47" s="93">
        <f t="shared" si="4"/>
        <v>15.474081039428711</v>
      </c>
      <c r="H47" s="93">
        <f t="shared" si="4"/>
        <v>18.508220672607422</v>
      </c>
      <c r="I47" s="93">
        <f t="shared" si="4"/>
        <v>21.542346954345703</v>
      </c>
      <c r="J47" s="93">
        <f t="shared" si="4"/>
        <v>24.57648277282715</v>
      </c>
      <c r="K47" s="94">
        <f t="shared" si="4"/>
        <v>27.610620498657227</v>
      </c>
      <c r="L47" s="93">
        <f t="shared" si="5"/>
        <v>30.644756317138672</v>
      </c>
      <c r="M47" s="93">
        <f t="shared" si="5"/>
        <v>33.67888259887695</v>
      </c>
      <c r="N47" s="93">
        <f t="shared" si="5"/>
        <v>36.71302795410156</v>
      </c>
      <c r="O47" s="93">
        <f t="shared" si="5"/>
        <v>39.747154235839844</v>
      </c>
      <c r="P47" s="94">
        <f t="shared" si="5"/>
        <v>42.781288146972656</v>
      </c>
      <c r="Q47" s="93">
        <f t="shared" si="5"/>
        <v>45.815425872802734</v>
      </c>
      <c r="R47" s="93">
        <f t="shared" si="5"/>
        <v>48.84955978393555</v>
      </c>
      <c r="S47" s="93">
        <f t="shared" si="5"/>
        <v>51.88368606567383</v>
      </c>
      <c r="T47" s="93">
        <f t="shared" si="5"/>
        <v>54.917823791503906</v>
      </c>
      <c r="U47" s="95">
        <f t="shared" si="5"/>
        <v>57.951961517333984</v>
      </c>
    </row>
    <row r="48" spans="1:21" ht="15" customHeight="1" thickBot="1">
      <c r="A48" s="6">
        <v>245</v>
      </c>
      <c r="B48" s="93">
        <f t="shared" si="4"/>
        <v>0.30972835421562195</v>
      </c>
      <c r="C48" s="93">
        <f t="shared" si="4"/>
        <v>3.4070792198181152</v>
      </c>
      <c r="D48" s="93">
        <f t="shared" si="4"/>
        <v>6.504425525665283</v>
      </c>
      <c r="E48" s="93">
        <f t="shared" si="4"/>
        <v>9.601766586303711</v>
      </c>
      <c r="F48" s="94">
        <f t="shared" si="4"/>
        <v>12.699112892150879</v>
      </c>
      <c r="G48" s="93">
        <f t="shared" si="4"/>
        <v>15.796454429626465</v>
      </c>
      <c r="H48" s="93">
        <f t="shared" si="4"/>
        <v>18.8938045501709</v>
      </c>
      <c r="I48" s="93">
        <f t="shared" si="4"/>
        <v>21.991146087646484</v>
      </c>
      <c r="J48" s="93">
        <f t="shared" si="4"/>
        <v>25.08848762512207</v>
      </c>
      <c r="K48" s="94">
        <f t="shared" si="4"/>
        <v>28.18583869934082</v>
      </c>
      <c r="L48" s="93">
        <f t="shared" si="5"/>
        <v>31.283180236816406</v>
      </c>
      <c r="M48" s="93">
        <f t="shared" si="5"/>
        <v>34.380531311035156</v>
      </c>
      <c r="N48" s="93">
        <f t="shared" si="5"/>
        <v>37.477882385253906</v>
      </c>
      <c r="O48" s="93">
        <f t="shared" si="5"/>
        <v>40.57522201538086</v>
      </c>
      <c r="P48" s="94">
        <f t="shared" si="5"/>
        <v>43.67256546020508</v>
      </c>
      <c r="Q48" s="93">
        <f t="shared" si="5"/>
        <v>46.76991653442383</v>
      </c>
      <c r="R48" s="93">
        <f t="shared" si="5"/>
        <v>49.86725616455078</v>
      </c>
      <c r="S48" s="93">
        <f t="shared" si="5"/>
        <v>52.964595794677734</v>
      </c>
      <c r="T48" s="93">
        <f t="shared" si="5"/>
        <v>56.06193923950195</v>
      </c>
      <c r="U48" s="95">
        <f t="shared" si="5"/>
        <v>59.1592903137207</v>
      </c>
    </row>
    <row r="49" spans="1:21" ht="15" customHeight="1" thickBot="1">
      <c r="A49" s="6">
        <v>250</v>
      </c>
      <c r="B49" s="96">
        <f aca="true" t="shared" si="6" ref="B49:K49">EANMIX(B$2,$A49)</f>
        <v>0.31605562567710876</v>
      </c>
      <c r="C49" s="96">
        <f t="shared" si="6"/>
        <v>3.476611852645874</v>
      </c>
      <c r="D49" s="96">
        <f t="shared" si="6"/>
        <v>6.637167930603027</v>
      </c>
      <c r="E49" s="96">
        <f t="shared" si="6"/>
        <v>9.797724723815918</v>
      </c>
      <c r="F49" s="97">
        <f t="shared" si="6"/>
        <v>12.958280563354492</v>
      </c>
      <c r="G49" s="96">
        <f t="shared" si="6"/>
        <v>16.118837356567383</v>
      </c>
      <c r="H49" s="96">
        <f t="shared" si="6"/>
        <v>19.27939224243164</v>
      </c>
      <c r="I49" s="96">
        <f t="shared" si="6"/>
        <v>22.43994903564453</v>
      </c>
      <c r="J49" s="96">
        <f t="shared" si="6"/>
        <v>25.600505828857422</v>
      </c>
      <c r="K49" s="97">
        <f t="shared" si="6"/>
        <v>28.761062622070312</v>
      </c>
      <c r="L49" s="96">
        <f aca="true" t="shared" si="7" ref="L49:U49">EANMIX(L$2,$A49)</f>
        <v>31.92161750793457</v>
      </c>
      <c r="M49" s="96">
        <f t="shared" si="7"/>
        <v>35.082176208496094</v>
      </c>
      <c r="N49" s="98">
        <f t="shared" si="7"/>
        <v>38.24272918701172</v>
      </c>
      <c r="O49" s="96">
        <f t="shared" si="7"/>
        <v>41.40328598022461</v>
      </c>
      <c r="P49" s="97">
        <f t="shared" si="7"/>
        <v>44.5638427734375</v>
      </c>
      <c r="Q49" s="96">
        <f t="shared" si="7"/>
        <v>47.72439956665039</v>
      </c>
      <c r="R49" s="96">
        <f t="shared" si="7"/>
        <v>50.88495635986328</v>
      </c>
      <c r="S49" s="96">
        <f t="shared" si="7"/>
        <v>54.04551315307617</v>
      </c>
      <c r="T49" s="96">
        <f t="shared" si="7"/>
        <v>57.20606994628906</v>
      </c>
      <c r="U49" s="99">
        <f t="shared" si="7"/>
        <v>60.36662292480469</v>
      </c>
    </row>
    <row r="50" spans="1:21" ht="15" customHeight="1">
      <c r="A50" s="109"/>
      <c r="B50" s="110"/>
      <c r="C50" s="110"/>
      <c r="D50" s="110"/>
      <c r="E50" s="111"/>
      <c r="F50" s="111"/>
      <c r="G50" s="111"/>
      <c r="H50" s="111"/>
      <c r="I50" s="111"/>
      <c r="J50" s="111"/>
      <c r="K50" s="111"/>
      <c r="L50" s="111"/>
      <c r="M50" s="111"/>
      <c r="N50" s="111"/>
      <c r="O50" s="111"/>
      <c r="P50" s="111"/>
      <c r="Q50" s="111"/>
      <c r="R50" s="111"/>
      <c r="S50" s="111"/>
      <c r="T50" s="111"/>
      <c r="U50" s="111"/>
    </row>
    <row r="51" spans="1:21" ht="15" customHeight="1">
      <c r="A51" s="109"/>
      <c r="B51" s="110"/>
      <c r="C51" s="110"/>
      <c r="D51" s="110"/>
      <c r="E51" s="111"/>
      <c r="F51" s="111"/>
      <c r="G51" s="111"/>
      <c r="H51" s="111"/>
      <c r="I51" s="111"/>
      <c r="J51" s="111"/>
      <c r="K51" s="111"/>
      <c r="L51" s="111"/>
      <c r="M51" s="111"/>
      <c r="N51" s="111"/>
      <c r="O51" s="111"/>
      <c r="P51" s="111"/>
      <c r="Q51" s="111"/>
      <c r="R51" s="111"/>
      <c r="S51" s="111"/>
      <c r="T51" s="111"/>
      <c r="U51" s="111"/>
    </row>
  </sheetData>
  <printOptions/>
  <pageMargins left="0.3937007874015748" right="0.3937007874015748" top="0.8267716535433072" bottom="0.3937007874015748" header="0.3937007874015748" footer="0.3937007874015748"/>
  <pageSetup horizontalDpi="360" verticalDpi="360" orientation="portrait" paperSize="9" r:id="rId1"/>
  <headerFooter alignWithMargins="0">
    <oddHeader>&amp;C&amp;"Lucida Sans,Demibold Roman"&amp;18 Nitrox (EAN) Top-up Tables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Nitrox Reference Tables</dc:title>
  <dc:subject/>
  <dc:creator/>
  <cp:keywords/>
  <dc:description/>
  <cp:lastModifiedBy>mmumford</cp:lastModifiedBy>
  <cp:lastPrinted>2003-02-13T14:09:02Z</cp:lastPrinted>
  <dcterms:created xsi:type="dcterms:W3CDTF">2003-02-13T12:49:46Z</dcterms:created>
  <dcterms:modified xsi:type="dcterms:W3CDTF">2003-02-13T14:10:08Z</dcterms:modified>
  <cp:category/>
  <cp:version/>
  <cp:contentType/>
  <cp:contentStatus/>
</cp:coreProperties>
</file>